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下水道課\▲下水道課(H28.4～）\△業務担当\経営戦略\経営比較分析表\R2\R1決算　経営比較分析表\"/>
    </mc:Choice>
  </mc:AlternateContent>
  <workbookProtection workbookAlgorithmName="SHA-512" workbookHashValue="hzl4kcDekF2nrGGiVnRXPTh6/vfJ1MNOn+MusTP0d696796xfWt6Mak5klDcKYJEnDHbCDMV4kWDrWdluF2cxw==" workbookSaltValue="qHwplnOrYIKO0iT0ZszE3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P10" i="4"/>
  <c r="B10" i="4"/>
  <c r="BB8" i="4"/>
  <c r="AT8" i="4"/>
  <c r="AD8" i="4"/>
  <c r="W8" i="4"/>
  <c r="I8" i="4"/>
  <c r="B8" i="4"/>
  <c r="B6" i="4"/>
</calcChain>
</file>

<file path=xl/sharedStrings.xml><?xml version="1.0" encoding="utf-8"?>
<sst xmlns="http://schemas.openxmlformats.org/spreadsheetml/2006/main" count="241" uniqueCount="119">
  <si>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</si>
  <si>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</si>
  <si>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</si>
  <si>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</si>
  <si>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</si>
  <si>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</si>
  <si>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</si>
  <si>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</si>
  <si>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</si>
  <si>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</si>
  <si>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</si>
  <si>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</si>
  <si>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</si>
  <si>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</si>
  <si>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</si>
  <si>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</si>
  <si>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</si>
  <si>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</si>
  <si>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</si>
  <si>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</si>
  <si>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</si>
  <si>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</si>
  <si>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</si>
  <si>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</si>
  <si>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</si>
  <si>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</si>
  <si>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</si>
  <si>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</si>
  <si>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</si>
  <si>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</si>
  <si>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</si>
  <si>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</si>
  <si>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</si>
  <si>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</si>
  <si>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</si>
  <si>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</si>
  <si>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</si>
  <si>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</si>
  <si>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</si>
  <si>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</si>
  <si>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</si>
  <si>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</si>
  <si>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</si>
  <si>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</si>
  <si>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</si>
  <si>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</si>
  <si>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</si>
  <si>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</si>
  <si>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</si>
  <si>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</si>
  <si>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</si>
  <si>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</si>
  <si>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</si>
  <si>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</si>
  <si>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</si>
  <si>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</si>
  <si>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</si>
  <si>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</si>
  <si>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</si>
  <si>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</si>
  <si>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</si>
  <si>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</si>
  <si>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</si>
  <si>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</si>
  <si>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</si>
  <si>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</si>
  <si>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</si>
  <si>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</si>
  <si>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</si>
  <si>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</si>
  <si>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</si>
  <si>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</si>
  <si>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</si>
  <si>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</si>
  <si>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</si>
  <si>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</si>
  <si>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</si>
  <si>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</si>
  <si>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</si>
  <si>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</si>
  <si>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</si>
  <si>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</si>
  <si>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</si>
  <si>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</si>
  <si>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</si>
  <si>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</si>
  <si>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</si>
  <si>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</si>
  <si>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</si>
  <si>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</si>
  <si>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</si>
  <si>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</si>
  <si>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</si>
  <si>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</si>
  <si>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</si>
  <si>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</si>
  <si>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</si>
  <si>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</si>
  <si>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　丸亀市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</si>
  <si>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</si>
  <si>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</si>
  <si>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</si>
  <si>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</si>
  <si>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</si>
  <si>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</si>
  <si>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</si>
  <si>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</si>
  <si>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</si>
  <si>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</si>
  <si>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</si>
  <si>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</si>
  <si>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</si>
  <si>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</si>
  <si>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</si>
  <si>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</si>
  <si>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</si>
  <si>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③供用開始してから約20年と比較的新しいことから、管渠更生は実施しておらず、管渠改善率は0％となっている。
 今後も事業計画に基づき、管渠の新設工事を行っていく予定である。</t>
    <rPh sb="9" eb="10">
      <t>ヤク</t>
    </rPh>
    <phoneticPr fontId="4"/>
  </si>
  <si>
    <t xml:space="preserve">①収益的収支比率は、約82％であり昨年度からほぼ横ばいとなっている。
④企業債残高対事業規模比率は、使用料収入の減少により企業債残高の割合が昨年度より上昇しているが、類似団体平均値よりは低く抑えられている。
⑤経費回収率は、96.93％であり、年々低くなっている。
⑥汚水処理原価は、汚水処理費用の減少率が有収水量の減少率を上回ったことから、昨年度より低くなっている。
⑦施設利用率については、中讃流域下水道へ接続しているため、終末処理場を有しておらず、該当する指標がない。
⑧水洗化率は、3ヵ年（令和元年度～令和3年度）の水洗化促進活動計画に基づき、各戸への訪問等を実施しているが、供用開始区域人口は増えた一方、水洗化人口が減少したことにより、昨年度より水洗化率が減少した。今後も継続的に下水道への接続をお願いしていく。
　令和元年度の決算としては、使用料収入、汚水処理費用ともに減少している。使用料収入については、人口減少や節水等による有収水量の減少、汚水処理費用については、流域下水道維持管理負担金等の減少が主な要因であるが、企業会計移行前の打ち切り決算による収支の減少も影響している。
</t>
    <rPh sb="17" eb="20">
      <t>サクネンド</t>
    </rPh>
    <rPh sb="24" eb="25">
      <t>ヨコ</t>
    </rPh>
    <rPh sb="56" eb="58">
      <t>ゲンショウ</t>
    </rPh>
    <rPh sb="70" eb="73">
      <t>サクネンド</t>
    </rPh>
    <rPh sb="75" eb="77">
      <t>ジョウショウ</t>
    </rPh>
    <rPh sb="93" eb="94">
      <t>ヒク</t>
    </rPh>
    <rPh sb="95" eb="96">
      <t>オサ</t>
    </rPh>
    <rPh sb="122" eb="124">
      <t>ネンネン</t>
    </rPh>
    <rPh sb="142" eb="144">
      <t>オスイ</t>
    </rPh>
    <rPh sb="144" eb="146">
      <t>ショリ</t>
    </rPh>
    <rPh sb="146" eb="148">
      <t>ヒヨウ</t>
    </rPh>
    <rPh sb="149" eb="152">
      <t>ゲンショウリツ</t>
    </rPh>
    <rPh sb="153" eb="155">
      <t>ユウシュウ</t>
    </rPh>
    <rPh sb="155" eb="157">
      <t>スイリョウ</t>
    </rPh>
    <rPh sb="158" eb="161">
      <t>ゲンショウリツ</t>
    </rPh>
    <rPh sb="162" eb="164">
      <t>ウワマワ</t>
    </rPh>
    <rPh sb="171" eb="174">
      <t>サクネンド</t>
    </rPh>
    <rPh sb="176" eb="177">
      <t>ヒク</t>
    </rPh>
    <rPh sb="249" eb="251">
      <t>レイワ</t>
    </rPh>
    <rPh sb="251" eb="252">
      <t>ガン</t>
    </rPh>
    <rPh sb="255" eb="257">
      <t>レイワ</t>
    </rPh>
    <rPh sb="284" eb="286">
      <t>ジッシ</t>
    </rPh>
    <rPh sb="292" eb="294">
      <t>キョウヨウ</t>
    </rPh>
    <rPh sb="294" eb="296">
      <t>カイシ</t>
    </rPh>
    <rPh sb="296" eb="298">
      <t>クイキ</t>
    </rPh>
    <rPh sb="298" eb="300">
      <t>ジンコウ</t>
    </rPh>
    <rPh sb="301" eb="302">
      <t>フ</t>
    </rPh>
    <rPh sb="304" eb="306">
      <t>イッポウ</t>
    </rPh>
    <rPh sb="307" eb="310">
      <t>スイセンカ</t>
    </rPh>
    <rPh sb="310" eb="312">
      <t>ジンコウ</t>
    </rPh>
    <rPh sb="313" eb="315">
      <t>ゲンショウ</t>
    </rPh>
    <rPh sb="323" eb="326">
      <t>サクネンド</t>
    </rPh>
    <rPh sb="328" eb="331">
      <t>スイセンカ</t>
    </rPh>
    <rPh sb="331" eb="332">
      <t>リツ</t>
    </rPh>
    <rPh sb="333" eb="335">
      <t>ゲンショウ</t>
    </rPh>
    <rPh sb="441" eb="443">
      <t>リュウイキ</t>
    </rPh>
    <rPh sb="443" eb="446">
      <t>ゲスイドウ</t>
    </rPh>
    <rPh sb="446" eb="448">
      <t>イジ</t>
    </rPh>
    <rPh sb="448" eb="450">
      <t>カンリ</t>
    </rPh>
    <rPh sb="450" eb="453">
      <t>フタンキン</t>
    </rPh>
    <rPh sb="453" eb="454">
      <t>ナド</t>
    </rPh>
    <phoneticPr fontId="4"/>
  </si>
  <si>
    <t>供用開始してから比較的新しいため、建設改良費は、主に事業計画に基づく管渠の新設工事を見込んでいる。中讃流域下水道へ接続しており、独自で終末処理場を持っていないことから、維持管理費用や建設費用が低く抑えられており、経費回収率や汚水処理原価は類似団体平均値より良好である。しかし、経費回収率は平成29年度から100％を下回っており、年々低下している。今後も有収水量の減による使用料収入の減少が予想され、さらに経費回収率が低下すると考えられる。
　令和2年4月から地方公営企業法の一部を適用し、企業会計に移行した。経営の安定化を図り、持続的なサービスを提供するため、使用料の改定に向けた作業を進めるとともに、平成28年度に策定した丸亀市下水道事業経営戦略の見直しを行う予定である。</t>
    <rPh sb="164" eb="166">
      <t>ネンネン</t>
    </rPh>
    <rPh sb="166" eb="168">
      <t>テイカ</t>
    </rPh>
    <rPh sb="191" eb="193">
      <t>ゲンショウ</t>
    </rPh>
    <rPh sb="194" eb="196">
      <t>ヨソウ</t>
    </rPh>
    <rPh sb="244" eb="246">
      <t>キギョウ</t>
    </rPh>
    <rPh sb="246" eb="248">
      <t>カイケイ</t>
    </rPh>
    <rPh sb="249" eb="251">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</si>
</sst>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CE-4A45-BAFA-F599A23AA10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05CE-4A45-BAFA-F599A23AA10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D8-4798-A132-1C4ECA5FDAD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E6D8-4798-A132-1C4ECA5FDAD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86.44</c:v>
                </c:pt>
                <c:pt idx="1">
                  <c:v>87.57</c:v>
                </c:pt>
                <c:pt idx="2">
                  <c:v>86.72</c:v>
                </c:pt>
                <c:pt idx="3">
                  <c:v>86.96</c:v>
                </c:pt>
                <c:pt idx="4">
                  <c:v>85.55</c:v>
                </c:pt>
              </c:numCache>
            </c:numRef>
          </c:val>
          <c:extLst>
            <c:ext xmlns:c16="http://schemas.microsoft.com/office/drawing/2014/chart" uri="{C3380CC4-5D6E-409C-BE32-E72D297353CC}">
              <c16:uniqueId val="{00000000-4C41-40D6-A09E-23238B65D7F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4C41-40D6-A09E-23238B65D7F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83.5</c:v>
                </c:pt>
                <c:pt idx="1">
                  <c:v>84.48</c:v>
                </c:pt>
                <c:pt idx="2">
                  <c:v>83.42</c:v>
                </c:pt>
                <c:pt idx="3">
                  <c:v>82.25</c:v>
                </c:pt>
                <c:pt idx="4">
                  <c:v>82.1</c:v>
                </c:pt>
              </c:numCache>
            </c:numRef>
          </c:val>
          <c:extLst>
            <c:ext xmlns:c16="http://schemas.microsoft.com/office/drawing/2014/chart" uri="{C3380CC4-5D6E-409C-BE32-E72D297353CC}">
              <c16:uniqueId val="{00000000-E232-4796-9E45-30635213ED8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32-4796-9E45-30635213ED8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C0-47F8-AF99-12BC4E5932B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C0-47F8-AF99-12BC4E5932B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DA-4EE3-9871-4CDBD0CCB37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DA-4EE3-9871-4CDBD0CCB37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D4-4AE2-B0C9-78A1ADC6B0A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D4-4AE2-B0C9-78A1ADC6B0A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97-4E8A-BE36-2877171A8BA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97-4E8A-BE36-2877171A8BA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1157.27</c:v>
                </c:pt>
                <c:pt idx="1">
                  <c:v>1127.19</c:v>
                </c:pt>
                <c:pt idx="2">
                  <c:v>1054.0899999999999</c:v>
                </c:pt>
                <c:pt idx="3">
                  <c:v>1035.24</c:v>
                </c:pt>
                <c:pt idx="4">
                  <c:v>1096.72</c:v>
                </c:pt>
              </c:numCache>
            </c:numRef>
          </c:val>
          <c:extLst>
            <c:ext xmlns:c16="http://schemas.microsoft.com/office/drawing/2014/chart" uri="{C3380CC4-5D6E-409C-BE32-E72D297353CC}">
              <c16:uniqueId val="{00000000-6B83-4FCF-9F0A-AC0806F1FC4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6B83-4FCF-9F0A-AC0806F1FC4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100.42</c:v>
                </c:pt>
                <c:pt idx="1">
                  <c:v>100.3</c:v>
                </c:pt>
                <c:pt idx="2">
                  <c:v>99.17</c:v>
                </c:pt>
                <c:pt idx="3">
                  <c:v>97.2</c:v>
                </c:pt>
                <c:pt idx="4">
                  <c:v>96.93</c:v>
                </c:pt>
              </c:numCache>
            </c:numRef>
          </c:val>
          <c:extLst>
            <c:ext xmlns:c16="http://schemas.microsoft.com/office/drawing/2014/chart" uri="{C3380CC4-5D6E-409C-BE32-E72D297353CC}">
              <c16:uniqueId val="{00000000-2623-4C2B-B2BC-37484574864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2623-4C2B-B2BC-37484574864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151.97</c:v>
                </c:pt>
                <c:pt idx="1">
                  <c:v>152.75</c:v>
                </c:pt>
                <c:pt idx="2">
                  <c:v>152.27000000000001</c:v>
                </c:pt>
                <c:pt idx="3">
                  <c:v>159.13999999999999</c:v>
                </c:pt>
                <c:pt idx="4">
                  <c:v>150</c:v>
                </c:pt>
              </c:numCache>
            </c:numRef>
          </c:val>
          <c:extLst>
            <c:ext xmlns:c16="http://schemas.microsoft.com/office/drawing/2014/chart" uri="{C3380CC4-5D6E-409C-BE32-E72D297353CC}">
              <c16:uniqueId val="{00000000-9CCB-4DB6-A44B-E24C7179755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9CCB-4DB6-A44B-E24C7179755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香川県　丸亀市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112899</v>
      </c>
      <c r="AM8" s="51"/>
      <c r="AN8" s="51"/>
      <c r="AO8" s="51"/>
      <c r="AP8" s="51"/>
      <c r="AQ8" s="51"/>
      <c r="AR8" s="51"/>
      <c r="AS8" s="51"/>
      <c r="AT8" s="46">
        <f>データ!T6</f>
        <v>111.83</v>
      </c>
      <c r="AU8" s="46"/>
      <c r="AV8" s="46"/>
      <c r="AW8" s="46"/>
      <c r="AX8" s="46"/>
      <c r="AY8" s="46"/>
      <c r="AZ8" s="46"/>
      <c r="BA8" s="46"/>
      <c r="BB8" s="46">
        <f>データ!U6</f>
        <v>1009.56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3.25</v>
      </c>
      <c r="Q10" s="46"/>
      <c r="R10" s="46"/>
      <c r="S10" s="46"/>
      <c r="T10" s="46"/>
      <c r="U10" s="46"/>
      <c r="V10" s="46"/>
      <c r="W10" s="46">
        <f>データ!Q6</f>
        <v>90.91</v>
      </c>
      <c r="X10" s="46"/>
      <c r="Y10" s="46"/>
      <c r="Z10" s="46"/>
      <c r="AA10" s="46"/>
      <c r="AB10" s="46"/>
      <c r="AC10" s="46"/>
      <c r="AD10" s="51">
        <f>データ!R6</f>
        <v>2409</v>
      </c>
      <c r="AE10" s="51"/>
      <c r="AF10" s="51"/>
      <c r="AG10" s="51"/>
      <c r="AH10" s="51"/>
      <c r="AI10" s="51"/>
      <c r="AJ10" s="51"/>
      <c r="AK10" s="2"/>
      <c r="AL10" s="51">
        <f>データ!V6</f>
        <v>3660</v>
      </c>
      <c r="AM10" s="51"/>
      <c r="AN10" s="51"/>
      <c r="AO10" s="51"/>
      <c r="AP10" s="51"/>
      <c r="AQ10" s="51"/>
      <c r="AR10" s="51"/>
      <c r="AS10" s="51"/>
      <c r="AT10" s="46">
        <f>データ!W6</f>
        <v>1.36</v>
      </c>
      <c r="AU10" s="46"/>
      <c r="AV10" s="46"/>
      <c r="AW10" s="46"/>
      <c r="AX10" s="46"/>
      <c r="AY10" s="46"/>
      <c r="AZ10" s="46"/>
      <c r="BA10" s="46"/>
      <c r="BB10" s="46">
        <f>データ!X6</f>
        <v>2691.18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117</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118</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mrgtzYcAZzt7wmNmRyFRTa74nWHnX3XYH/wkpOeYFVFE2Uq8oN6t6Bg2aFyRt0TOK6AhmSj4GfTcBUEE0SNmag==" saltValue="QfOoG6XXkvRRnZVIcH4n2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372021</v>
      </c>
      <c r="D6" s="33">
        <f t="shared" si="3"/>
        <v>47</v>
      </c>
      <c r="E6" s="33">
        <f t="shared" si="3"/>
        <v>17</v>
      </c>
      <c r="F6" s="33">
        <f t="shared" si="3"/>
        <v>4</v>
      </c>
      <c r="G6" s="33">
        <f t="shared" si="3"/>
        <v>0</v>
      </c>
      <c r="H6" s="33" t="str">
        <f t="shared" si="3"/>
        <v>香川県　丸亀市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3.25</v>
      </c>
      <c r="Q6" s="34">
        <f t="shared" si="3"/>
        <v>90.91</v>
      </c>
      <c r="R6" s="34">
        <f t="shared" si="3"/>
        <v>2409</v>
      </c>
      <c r="S6" s="34">
        <f t="shared" si="3"/>
        <v>112899</v>
      </c>
      <c r="T6" s="34">
        <f t="shared" si="3"/>
        <v>111.83</v>
      </c>
      <c r="U6" s="34">
        <f t="shared" si="3"/>
        <v>1009.56</v>
      </c>
      <c r="V6" s="34">
        <f t="shared" si="3"/>
        <v>3660</v>
      </c>
      <c r="W6" s="34">
        <f t="shared" si="3"/>
        <v>1.36</v>
      </c>
      <c r="X6" s="34">
        <f t="shared" si="3"/>
        <v>2691.18</v>
      </c>
      <c r="Y6" s="35">
        <f>IF(Y7="",NA(),Y7)</f>
        <v>83.5</v>
      </c>
      <c r="Z6" s="35">
        <f t="shared" ref="Z6:AH6" si="4">IF(Z7="",NA(),Z7)</f>
        <v>84.48</v>
      </c>
      <c r="AA6" s="35">
        <f t="shared" si="4"/>
        <v>83.42</v>
      </c>
      <c r="AB6" s="35">
        <f t="shared" si="4"/>
        <v>82.25</v>
      </c>
      <c r="AC6" s="35">
        <f t="shared" si="4"/>
        <v>82.1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1157.27</v>
      </c>
      <c r="BG6" s="35">
        <f t="shared" ref="BG6:BO6" si="7">IF(BG7="",NA(),BG7)</f>
        <v>1127.19</v>
      </c>
      <c r="BH6" s="35">
        <f t="shared" si="7"/>
        <v>1054.0899999999999</v>
      </c>
      <c r="BI6" s="35">
        <f t="shared" si="7"/>
        <v>1035.24</v>
      </c>
      <c r="BJ6" s="35">
        <f t="shared" si="7"/>
        <v>1096.72</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100.42</v>
      </c>
      <c r="BR6" s="35">
        <f t="shared" ref="BR6:BZ6" si="8">IF(BR7="",NA(),BR7)</f>
        <v>100.3</v>
      </c>
      <c r="BS6" s="35">
        <f t="shared" si="8"/>
        <v>99.17</v>
      </c>
      <c r="BT6" s="35">
        <f t="shared" si="8"/>
        <v>97.2</v>
      </c>
      <c r="BU6" s="35">
        <f t="shared" si="8"/>
        <v>96.93</v>
      </c>
      <c r="BV6" s="35">
        <f t="shared" si="8"/>
        <v>66.22</v>
      </c>
      <c r="BW6" s="35">
        <f t="shared" si="8"/>
        <v>69.87</v>
      </c>
      <c r="BX6" s="35">
        <f t="shared" si="8"/>
        <v>74.3</v>
      </c>
      <c r="BY6" s="35">
        <f t="shared" si="8"/>
        <v>72.260000000000005</v>
      </c>
      <c r="BZ6" s="35">
        <f t="shared" si="8"/>
        <v>71.84</v>
      </c>
      <c r="CA6" s="34" t="str">
        <f>IF(CA7="","",IF(CA7="-","【-】","【"&amp;SUBSTITUTE(TEXT(CA7,"#,##0.00"),"-","△")&amp;"】"))</f>
        <v>【74.17】</v>
      </c>
      <c r="CB6" s="35">
        <f>IF(CB7="",NA(),CB7)</f>
        <v>151.97</v>
      </c>
      <c r="CC6" s="35">
        <f t="shared" ref="CC6:CK6" si="9">IF(CC7="",NA(),CC7)</f>
        <v>152.75</v>
      </c>
      <c r="CD6" s="35">
        <f t="shared" si="9"/>
        <v>152.27000000000001</v>
      </c>
      <c r="CE6" s="35">
        <f t="shared" si="9"/>
        <v>159.13999999999999</v>
      </c>
      <c r="CF6" s="35">
        <f t="shared" si="9"/>
        <v>150</v>
      </c>
      <c r="CG6" s="35">
        <f t="shared" si="9"/>
        <v>246.72</v>
      </c>
      <c r="CH6" s="35">
        <f t="shared" si="9"/>
        <v>234.96</v>
      </c>
      <c r="CI6" s="35">
        <f t="shared" si="9"/>
        <v>221.81</v>
      </c>
      <c r="CJ6" s="35">
        <f t="shared" si="9"/>
        <v>230.02</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41.35</v>
      </c>
      <c r="CS6" s="35">
        <f t="shared" si="10"/>
        <v>42.9</v>
      </c>
      <c r="CT6" s="35">
        <f t="shared" si="10"/>
        <v>43.36</v>
      </c>
      <c r="CU6" s="35">
        <f t="shared" si="10"/>
        <v>42.56</v>
      </c>
      <c r="CV6" s="35">
        <f t="shared" si="10"/>
        <v>42.47</v>
      </c>
      <c r="CW6" s="34" t="str">
        <f>IF(CW7="","",IF(CW7="-","【-】","【"&amp;SUBSTITUTE(TEXT(CW7,"#,##0.00"),"-","△")&amp;"】"))</f>
        <v>【42.86】</v>
      </c>
      <c r="CX6" s="35">
        <f>IF(CX7="",NA(),CX7)</f>
        <v>86.44</v>
      </c>
      <c r="CY6" s="35">
        <f t="shared" ref="CY6:DG6" si="11">IF(CY7="",NA(),CY7)</f>
        <v>87.57</v>
      </c>
      <c r="CZ6" s="35">
        <f t="shared" si="11"/>
        <v>86.72</v>
      </c>
      <c r="DA6" s="35">
        <f t="shared" si="11"/>
        <v>86.96</v>
      </c>
      <c r="DB6" s="35">
        <f t="shared" si="11"/>
        <v>85.55</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372021</v>
      </c>
      <c r="D7" s="37">
        <v>47</v>
      </c>
      <c r="E7" s="37">
        <v>17</v>
      </c>
      <c r="F7" s="37">
        <v>4</v>
      </c>
      <c r="G7" s="37">
        <v>0</v>
      </c>
      <c r="H7" s="37" t="s">
        <v>98</v>
      </c>
      <c r="I7" s="37" t="s">
        <v>99</v>
      </c>
      <c r="J7" s="37" t="s">
        <v>100</v>
      </c>
      <c r="K7" s="37" t="s">
        <v>101</v>
      </c>
      <c r="L7" s="37" t="s">
        <v>102</v>
      </c>
      <c r="M7" s="37" t="s">
        <v>103</v>
      </c>
      <c r="N7" s="38" t="s">
        <v>104</v>
      </c>
      <c r="O7" s="38" t="s">
        <v>105</v>
      </c>
      <c r="P7" s="38">
        <v>3.25</v>
      </c>
      <c r="Q7" s="38">
        <v>90.91</v>
      </c>
      <c r="R7" s="38">
        <v>2409</v>
      </c>
      <c r="S7" s="38">
        <v>112899</v>
      </c>
      <c r="T7" s="38">
        <v>111.83</v>
      </c>
      <c r="U7" s="38">
        <v>1009.56</v>
      </c>
      <c r="V7" s="38">
        <v>3660</v>
      </c>
      <c r="W7" s="38">
        <v>1.36</v>
      </c>
      <c r="X7" s="38">
        <v>2691.18</v>
      </c>
      <c r="Y7" s="38">
        <v>83.5</v>
      </c>
      <c r="Z7" s="38">
        <v>84.48</v>
      </c>
      <c r="AA7" s="38">
        <v>83.42</v>
      </c>
      <c r="AB7" s="38">
        <v>82.25</v>
      </c>
      <c r="AC7" s="38">
        <v>82.1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1157.27</v>
      </c>
      <c r="BG7" s="38">
        <v>1127.19</v>
      </c>
      <c r="BH7" s="38">
        <v>1054.0899999999999</v>
      </c>
      <c r="BI7" s="38">
        <v>1035.24</v>
      </c>
      <c r="BJ7" s="38">
        <v>1096.72</v>
      </c>
      <c r="BK7" s="38">
        <v>1434.89</v>
      </c>
      <c r="BL7" s="38">
        <v>1298.9100000000001</v>
      </c>
      <c r="BM7" s="38">
        <v>1243.71</v>
      </c>
      <c r="BN7" s="38">
        <v>1194.1500000000001</v>
      </c>
      <c r="BO7" s="38">
        <v>1206.79</v>
      </c>
      <c r="BP7" s="38">
        <v>1218.7</v>
      </c>
      <c r="BQ7" s="38">
        <v>100.42</v>
      </c>
      <c r="BR7" s="38">
        <v>100.3</v>
      </c>
      <c r="BS7" s="38">
        <v>99.17</v>
      </c>
      <c r="BT7" s="38">
        <v>97.2</v>
      </c>
      <c r="BU7" s="38">
        <v>96.93</v>
      </c>
      <c r="BV7" s="38">
        <v>66.22</v>
      </c>
      <c r="BW7" s="38">
        <v>69.87</v>
      </c>
      <c r="BX7" s="38">
        <v>74.3</v>
      </c>
      <c r="BY7" s="38">
        <v>72.260000000000005</v>
      </c>
      <c r="BZ7" s="38">
        <v>71.84</v>
      </c>
      <c r="CA7" s="38">
        <v>74.17</v>
      </c>
      <c r="CB7" s="38">
        <v>151.97</v>
      </c>
      <c r="CC7" s="38">
        <v>152.75</v>
      </c>
      <c r="CD7" s="38">
        <v>152.27000000000001</v>
      </c>
      <c r="CE7" s="38">
        <v>159.13999999999999</v>
      </c>
      <c r="CF7" s="38">
        <v>150</v>
      </c>
      <c r="CG7" s="38">
        <v>246.72</v>
      </c>
      <c r="CH7" s="38">
        <v>234.96</v>
      </c>
      <c r="CI7" s="38">
        <v>221.81</v>
      </c>
      <c r="CJ7" s="38">
        <v>230.02</v>
      </c>
      <c r="CK7" s="38">
        <v>228.47</v>
      </c>
      <c r="CL7" s="38">
        <v>218.56</v>
      </c>
      <c r="CM7" s="38" t="s">
        <v>104</v>
      </c>
      <c r="CN7" s="38" t="s">
        <v>104</v>
      </c>
      <c r="CO7" s="38" t="s">
        <v>104</v>
      </c>
      <c r="CP7" s="38" t="s">
        <v>104</v>
      </c>
      <c r="CQ7" s="38" t="s">
        <v>104</v>
      </c>
      <c r="CR7" s="38">
        <v>41.35</v>
      </c>
      <c r="CS7" s="38">
        <v>42.9</v>
      </c>
      <c r="CT7" s="38">
        <v>43.36</v>
      </c>
      <c r="CU7" s="38">
        <v>42.56</v>
      </c>
      <c r="CV7" s="38">
        <v>42.47</v>
      </c>
      <c r="CW7" s="38">
        <v>42.86</v>
      </c>
      <c r="CX7" s="38">
        <v>86.44</v>
      </c>
      <c r="CY7" s="38">
        <v>87.57</v>
      </c>
      <c r="CZ7" s="38">
        <v>86.72</v>
      </c>
      <c r="DA7" s="38">
        <v>86.96</v>
      </c>
      <c r="DB7" s="38">
        <v>85.55</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丸亀市</cp:lastModifiedBy>
  <cp:lastPrinted>2021-01-22T02:25:50Z</cp:lastPrinted>
  <dcterms:created xsi:type="dcterms:W3CDTF">2020-12-04T02:57:26Z</dcterms:created>
  <dcterms:modified xsi:type="dcterms:W3CDTF">2021-01-22T05:43:34Z</dcterms:modified>
  <cp:category/>
</cp:coreProperties>
</file>