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H29経営戦略\経営比較分析表\R4\経営比較分析表（R3決算）の分析等について\06 経営比較分析表（R3決算）\02丸亀市（最終）\"/>
    </mc:Choice>
  </mc:AlternateContent>
  <workbookProtection workbookAlgorithmName="SHA-512" workbookHashValue="xUMtSmayMODuawqgtPMz1+w2EFaN/29S5tYkTxb35E0skCg2Ve+GgRmSCeYmyBlaF+1pSOsS4Rni+d2teEw8Lw==" workbookSaltValue="HjgtAw7T0kq6Q+hzQ/p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<sst xmlns="http://schemas.openxmlformats.org/spreadsheetml/2006/main" count="297" uniqueCount="117">
  <si>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</si>
  <si>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</si>
  <si>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</si>
  <si>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</si>
  <si>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</si>
  <si>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</si>
  <si>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</si>
  <si>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</si>
  <si>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</si>
  <si>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</si>
  <si>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</si>
  <si>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</si>
  <si>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</si>
  <si>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</si>
  <si>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</si>
  <si>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</si>
  <si>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</si>
  <si>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</si>
  <si>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</si>
  <si>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</si>
  <si>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</si>
  <si>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</si>
  <si>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</si>
  <si>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</si>
  <si>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</si>
  <si>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</si>
  <si>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</si>
  <si>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</si>
  <si>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</si>
  <si>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</si>
  <si>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</si>
  <si>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</si>
  <si>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</si>
  <si>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</si>
  <si>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</si>
  <si>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</si>
  <si>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</si>
  <si>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</si>
  <si>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</si>
  <si>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</si>
  <si>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</si>
  <si>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</si>
  <si>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</si>
  <si>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</si>
  <si>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</si>
  <si>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</si>
  <si>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</si>
  <si>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</si>
  <si>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</si>
  <si>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</si>
  <si>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</si>
  <si>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</si>
  <si>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</si>
  <si>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</si>
  <si>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</si>
  <si>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</si>
  <si>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</si>
  <si>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</si>
  <si>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</si>
  <si>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</si>
  <si>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</si>
  <si>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</si>
  <si>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</si>
  <si>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</si>
  <si>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</si>
  <si>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</si>
  <si>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</si>
  <si>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</si>
  <si>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</si>
  <si>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</si>
  <si>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</si>
  <si>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</si>
  <si>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</si>
  <si>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</si>
  <si>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</si>
  <si>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</si>
  <si>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</si>
  <si>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</si>
  <si>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</si>
  <si>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</si>
  <si>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</si>
  <si>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</si>
  <si>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</si>
  <si>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</si>
  <si>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</si>
  <si>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</si>
  <si>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</si>
  <si>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</si>
  <si>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</si>
  <si>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</si>
  <si>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</si>
  <si>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</si>
  <si>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</si>
  <si>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</si>
  <si>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</si>
  <si>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</si>
  <si>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</si>
  <si>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</si>
  <si>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</si>
  <si>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</si>
  <si>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</si>
  <si>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</si>
  <si>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</si>
  <si>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</si>
  <si>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</si>
  <si>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</si>
  <si>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</si>
  <si>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</si>
  <si>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</si>
  <si>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</si>
  <si>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</si>
  <si>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</si>
  <si>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</si>
  <si>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</si>
  <si>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が類似団体平均よりも大きく下回る要因については、令和２年度より地方公営企業法の一部適用となる際に各固定資産の取得価格を、その時点での残存価格で計上したことによるものである。４箇所の農業集落排水施設は供用開始から約１５～２０年と比較的新しいこともあり管渠老朽化率が低く、管渠更新も行っていないため、管渠改善率は０％となっている。今後、設備の老朽化に伴い長寿命化工事の実施が見込まれることから、平成28年度に実施した農業集落排水処理施設の機能診断の結果を受けて、平成29年度に施設の最適整備構想を策定した結果、４地区それぞれが持っている処理場を廃止し、公共下水道へ接続することが今後の事業運営として最も有効となるという結論に至っており、今後は、農業集落排水処理施設の公共下水道への編入に向けた工事を、早期に進めていく。</t>
    <phoneticPr fontId="4"/>
  </si>
  <si>
    <t xml:space="preserve">　農業集落排水施設の整備は既に完了しており、経費は主に維持補修費である。経費回収率に現れているとおり、使用料収入で汚水処理費用を賄うことができておらず、今後も困難な経営状況がしばらくは続く。
　本市の下水道事業においては、令和２年度から地方公営企業会計を導入し、経営状況の可視化を図っている。経営状況は、経常収支比率が100％を上回ってはいるものの、一般会計からの繰り入れによる部分は大きく、一方で人口減少により大幅な使用料収入の増加は見込めない状況の下、令和３年度には、今後の経営の安定化を図りつつ、持続的なサービス提供を実現するために適正な使用料への見直し作業を行い、令和４年７月に使用料改正を実施した。
</t>
    <phoneticPr fontId="4"/>
  </si>
  <si>
    <t xml:space="preserve">　経常収支比率は100％を上回っており、類似団体平均値よりは高い状況ではあるが、一般会計からの繰入金により賄われている部分は大きい。一方汚水処理原価が、類似団体平均値を下回っていることから、比較的汚水処理は効率的に実施されてはいるものの、経費回収率が100％を下回ることとなっており、汚水処理費を使用料収入で賄えていないのが現状である。経費回収のために適正な水準への使用料の見直しを、令和３年度に行った。
　企業債残高対事業規模比率については、使用料収入が企業債の償還に対して不足しているため、その償還費用を繰入金と資本費平準化債で賄うことにより、類似団体平均値を大きく下回ることとなっている。
　水洗化率は、わずかに類似団体平均値を上回ることができているが、今後も継続的な接続依頼により、水洗化率の向上に努めていく。
</t>
    <rPh sb="162" eb="164">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</si>
</sst>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7F0-4D81-B87B-94F573667C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F7F0-4D81-B87B-94F573667C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55.23</c:v>
                </c:pt>
                <c:pt idx="4">
                  <c:v>54.21</c:v>
                </c:pt>
              </c:numCache>
            </c:numRef>
          </c:val>
          <c:extLst>
            <c:ext xmlns:c16="http://schemas.microsoft.com/office/drawing/2014/chart" uri="{C3380CC4-5D6E-409C-BE32-E72D297353CC}">
              <c16:uniqueId val="{00000000-D166-4292-816C-CA7F46D238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D166-4292-816C-CA7F46D238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86.67</c:v>
                </c:pt>
                <c:pt idx="4">
                  <c:v>86.8</c:v>
                </c:pt>
              </c:numCache>
            </c:numRef>
          </c:val>
          <c:extLst>
            <c:ext xmlns:c16="http://schemas.microsoft.com/office/drawing/2014/chart" uri="{C3380CC4-5D6E-409C-BE32-E72D297353CC}">
              <c16:uniqueId val="{00000000-CD60-4F73-BA39-126E6D4CC0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CD60-4F73-BA39-126E6D4CC0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117.09</c:v>
                </c:pt>
                <c:pt idx="4">
                  <c:v>111.27</c:v>
                </c:pt>
              </c:numCache>
            </c:numRef>
          </c:val>
          <c:extLst>
            <c:ext xmlns:c16="http://schemas.microsoft.com/office/drawing/2014/chart" uri="{C3380CC4-5D6E-409C-BE32-E72D297353CC}">
              <c16:uniqueId val="{00000000-5AAD-4C2A-AC60-662F21111E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5AAD-4C2A-AC60-662F21111E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4.22</c:v>
                </c:pt>
                <c:pt idx="4">
                  <c:v>8.4700000000000006</c:v>
                </c:pt>
              </c:numCache>
            </c:numRef>
          </c:val>
          <c:extLst>
            <c:ext xmlns:c16="http://schemas.microsoft.com/office/drawing/2014/chart" uri="{C3380CC4-5D6E-409C-BE32-E72D297353CC}">
              <c16:uniqueId val="{00000000-8EC0-4204-8553-C02878FDBD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8EC0-4204-8553-C02878FDBD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BF7-49BC-AB8F-3836ABF52B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BF7-49BC-AB8F-3836ABF52B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34-4BA1-ADF0-57A570A2DC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6834-4BA1-ADF0-57A570A2DC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39.83</c:v>
                </c:pt>
                <c:pt idx="4">
                  <c:v>60.84</c:v>
                </c:pt>
              </c:numCache>
            </c:numRef>
          </c:val>
          <c:extLst>
            <c:ext xmlns:c16="http://schemas.microsoft.com/office/drawing/2014/chart" uri="{C3380CC4-5D6E-409C-BE32-E72D297353CC}">
              <c16:uniqueId val="{00000000-379B-4C41-86BC-5E8D63DED1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379B-4C41-86BC-5E8D63DED1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105.57</c:v>
                </c:pt>
              </c:numCache>
            </c:numRef>
          </c:val>
          <c:extLst>
            <c:ext xmlns:c16="http://schemas.microsoft.com/office/drawing/2014/chart" uri="{C3380CC4-5D6E-409C-BE32-E72D297353CC}">
              <c16:uniqueId val="{00000000-0C3E-4AAF-B012-DF33A224BB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0C3E-4AAF-B012-DF33A224BB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63.87</c:v>
                </c:pt>
                <c:pt idx="4">
                  <c:v>60.88</c:v>
                </c:pt>
              </c:numCache>
            </c:numRef>
          </c:val>
          <c:extLst>
            <c:ext xmlns:c16="http://schemas.microsoft.com/office/drawing/2014/chart" uri="{C3380CC4-5D6E-409C-BE32-E72D297353CC}">
              <c16:uniqueId val="{00000000-FAB0-4CE6-A010-33F1A06C1D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FAB0-4CE6-A010-33F1A06C1D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205.77</c:v>
                </c:pt>
                <c:pt idx="4">
                  <c:v>215.94</c:v>
                </c:pt>
              </c:numCache>
            </c:numRef>
          </c:val>
          <c:extLst>
            <c:ext xmlns:c16="http://schemas.microsoft.com/office/drawing/2014/chart" uri="{C3380CC4-5D6E-409C-BE32-E72D297353CC}">
              <c16:uniqueId val="{00000000-F9A7-4E4F-90F1-0971582292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F9A7-4E4F-90F1-0971582292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香川県　丸亀市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112302</v>
      </c>
      <c r="AM8" s="46"/>
      <c r="AN8" s="46"/>
      <c r="AO8" s="46"/>
      <c r="AP8" s="46"/>
      <c r="AQ8" s="46"/>
      <c r="AR8" s="46"/>
      <c r="AS8" s="46"/>
      <c r="AT8" s="45">
        <f>データ!T6</f>
        <v>111.83</v>
      </c>
      <c r="AU8" s="45"/>
      <c r="AV8" s="45"/>
      <c r="AW8" s="45"/>
      <c r="AX8" s="45"/>
      <c r="AY8" s="45"/>
      <c r="AZ8" s="45"/>
      <c r="BA8" s="45"/>
      <c r="BB8" s="45">
        <f>データ!U6</f>
        <v>1004.22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68.11</v>
      </c>
      <c r="J10" s="45"/>
      <c r="K10" s="45"/>
      <c r="L10" s="45"/>
      <c r="M10" s="45"/>
      <c r="N10" s="45"/>
      <c r="O10" s="45"/>
      <c r="P10" s="45">
        <f>データ!P6</f>
        <v>2.44</v>
      </c>
      <c r="Q10" s="45"/>
      <c r="R10" s="45"/>
      <c r="S10" s="45"/>
      <c r="T10" s="45"/>
      <c r="U10" s="45"/>
      <c r="V10" s="45"/>
      <c r="W10" s="45">
        <f>データ!Q6</f>
        <v>98.97</v>
      </c>
      <c r="X10" s="45"/>
      <c r="Y10" s="45"/>
      <c r="Z10" s="45"/>
      <c r="AA10" s="45"/>
      <c r="AB10" s="45"/>
      <c r="AC10" s="45"/>
      <c r="AD10" s="46">
        <f>データ!R6</f>
        <v>2409</v>
      </c>
      <c r="AE10" s="46"/>
      <c r="AF10" s="46"/>
      <c r="AG10" s="46"/>
      <c r="AH10" s="46"/>
      <c r="AI10" s="46"/>
      <c r="AJ10" s="46"/>
      <c r="AK10" s="2"/>
      <c r="AL10" s="46">
        <f>データ!V6</f>
        <v>2727</v>
      </c>
      <c r="AM10" s="46"/>
      <c r="AN10" s="46"/>
      <c r="AO10" s="46"/>
      <c r="AP10" s="46"/>
      <c r="AQ10" s="46"/>
      <c r="AR10" s="46"/>
      <c r="AS10" s="46"/>
      <c r="AT10" s="45">
        <f>データ!W6</f>
        <v>1.23</v>
      </c>
      <c r="AU10" s="45"/>
      <c r="AV10" s="45"/>
      <c r="AW10" s="45"/>
      <c r="AX10" s="45"/>
      <c r="AY10" s="45"/>
      <c r="AZ10" s="45"/>
      <c r="BA10" s="45"/>
      <c r="BB10" s="45">
        <f>データ!X6</f>
        <v>2217.0700000000002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lRUMpwck82fqZufnvsQyB+GRbo0+iyfJtStL33taGe//ysTuv7Bgf864Kq0yfAgFfGI9Kq+3EI2tHOm4yArd7w==" saltValue="E+wZG8IdaWCUFhuuzvQq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372021</v>
      </c>
      <c r="D6" s="19">
        <f t="shared" si="3"/>
        <v>46</v>
      </c>
      <c r="E6" s="19">
        <f t="shared" si="3"/>
        <v>17</v>
      </c>
      <c r="F6" s="19">
        <f t="shared" si="3"/>
        <v>5</v>
      </c>
      <c r="G6" s="19">
        <f t="shared" si="3"/>
        <v>0</v>
      </c>
      <c r="H6" s="19" t="str">
        <f t="shared" si="3"/>
        <v>香川県　丸亀市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68.11</v>
      </c>
      <c r="P6" s="20">
        <f t="shared" si="3"/>
        <v>2.44</v>
      </c>
      <c r="Q6" s="20">
        <f t="shared" si="3"/>
        <v>98.97</v>
      </c>
      <c r="R6" s="20">
        <f t="shared" si="3"/>
        <v>2409</v>
      </c>
      <c r="S6" s="20">
        <f t="shared" si="3"/>
        <v>112302</v>
      </c>
      <c r="T6" s="20">
        <f t="shared" si="3"/>
        <v>111.83</v>
      </c>
      <c r="U6" s="20">
        <f t="shared" si="3"/>
        <v>1004.22</v>
      </c>
      <c r="V6" s="20">
        <f t="shared" si="3"/>
        <v>2727</v>
      </c>
      <c r="W6" s="20">
        <f t="shared" si="3"/>
        <v>1.23</v>
      </c>
      <c r="X6" s="20">
        <f t="shared" si="3"/>
        <v>2217.0700000000002</v>
      </c>
      <c r="Y6" s="21" t="str">
        <f>IF(Y7="",NA(),Y7)</f>
        <v>-</v>
      </c>
      <c r="Z6" s="21" t="str">
        <f t="shared" ref="Z6:AH6" si="4">IF(Z7="",NA(),Z7)</f>
        <v>-</v>
      </c>
      <c r="AA6" s="21" t="str">
        <f t="shared" si="4"/>
        <v>-</v>
      </c>
      <c r="AB6" s="21">
        <f t="shared" si="4"/>
        <v>117.09</v>
      </c>
      <c r="AC6" s="21">
        <f t="shared" si="4"/>
        <v>111.27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39.83</v>
      </c>
      <c r="AY6" s="21">
        <f t="shared" si="6"/>
        <v>60.84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1">
        <f t="shared" si="7"/>
        <v>105.57</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63.87</v>
      </c>
      <c r="BU6" s="21">
        <f t="shared" si="8"/>
        <v>60.88</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205.77</v>
      </c>
      <c r="CF6" s="21">
        <f t="shared" si="9"/>
        <v>215.94</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55.23</v>
      </c>
      <c r="CQ6" s="21">
        <f t="shared" si="10"/>
        <v>54.21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86.67</v>
      </c>
      <c r="DB6" s="21">
        <f t="shared" si="11"/>
        <v>86.8</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4.22</v>
      </c>
      <c r="DM6" s="21">
        <f t="shared" si="12"/>
        <v>8.4700000000000006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372021</v>
      </c>
      <c r="D7" s="23">
        <v>46</v>
      </c>
      <c r="E7" s="23">
        <v>17</v>
      </c>
      <c r="F7" s="23">
        <v>5</v>
      </c>
      <c r="G7" s="23">
        <v>0</v>
      </c>
      <c r="H7" s="23" t="s">
        <v>96</v>
      </c>
      <c r="I7" s="23" t="s">
        <v>97</v>
      </c>
      <c r="J7" s="23" t="s">
        <v>98</v>
      </c>
      <c r="K7" s="23" t="s">
        <v>99</v>
      </c>
      <c r="L7" s="23" t="s">
        <v>100</v>
      </c>
      <c r="M7" s="23" t="s">
        <v>101</v>
      </c>
      <c r="N7" s="24" t="s">
        <v>102</v>
      </c>
      <c r="O7" s="24">
        <v>68.11</v>
      </c>
      <c r="P7" s="24">
        <v>2.44</v>
      </c>
      <c r="Q7" s="24">
        <v>98.97</v>
      </c>
      <c r="R7" s="24">
        <v>2409</v>
      </c>
      <c r="S7" s="24">
        <v>112302</v>
      </c>
      <c r="T7" s="24">
        <v>111.83</v>
      </c>
      <c r="U7" s="24">
        <v>1004.22</v>
      </c>
      <c r="V7" s="24">
        <v>2727</v>
      </c>
      <c r="W7" s="24">
        <v>1.23</v>
      </c>
      <c r="X7" s="24">
        <v>2217.0700000000002</v>
      </c>
      <c r="Y7" s="24" t="s">
        <v>102</v>
      </c>
      <c r="Z7" s="24" t="s">
        <v>102</v>
      </c>
      <c r="AA7" s="24" t="s">
        <v>102</v>
      </c>
      <c r="AB7" s="24">
        <v>117.09</v>
      </c>
      <c r="AC7" s="24">
        <v>111.27</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39.83</v>
      </c>
      <c r="AY7" s="24">
        <v>60.84</v>
      </c>
      <c r="AZ7" s="24" t="s">
        <v>102</v>
      </c>
      <c r="BA7" s="24" t="s">
        <v>102</v>
      </c>
      <c r="BB7" s="24" t="s">
        <v>102</v>
      </c>
      <c r="BC7" s="24">
        <v>29.13</v>
      </c>
      <c r="BD7" s="24">
        <v>35.69</v>
      </c>
      <c r="BE7" s="24">
        <v>34.770000000000003</v>
      </c>
      <c r="BF7" s="24" t="s">
        <v>102</v>
      </c>
      <c r="BG7" s="24" t="s">
        <v>102</v>
      </c>
      <c r="BH7" s="24" t="s">
        <v>102</v>
      </c>
      <c r="BI7" s="24">
        <v>0</v>
      </c>
      <c r="BJ7" s="24">
        <v>105.57</v>
      </c>
      <c r="BK7" s="24" t="s">
        <v>102</v>
      </c>
      <c r="BL7" s="24" t="s">
        <v>102</v>
      </c>
      <c r="BM7" s="24" t="s">
        <v>102</v>
      </c>
      <c r="BN7" s="24">
        <v>867.83</v>
      </c>
      <c r="BO7" s="24">
        <v>791.76</v>
      </c>
      <c r="BP7" s="24">
        <v>786.37</v>
      </c>
      <c r="BQ7" s="24" t="s">
        <v>102</v>
      </c>
      <c r="BR7" s="24" t="s">
        <v>102</v>
      </c>
      <c r="BS7" s="24" t="s">
        <v>102</v>
      </c>
      <c r="BT7" s="24">
        <v>63.87</v>
      </c>
      <c r="BU7" s="24">
        <v>60.88</v>
      </c>
      <c r="BV7" s="24" t="s">
        <v>102</v>
      </c>
      <c r="BW7" s="24" t="s">
        <v>102</v>
      </c>
      <c r="BX7" s="24" t="s">
        <v>102</v>
      </c>
      <c r="BY7" s="24">
        <v>57.08</v>
      </c>
      <c r="BZ7" s="24">
        <v>56.26</v>
      </c>
      <c r="CA7" s="24">
        <v>60.65</v>
      </c>
      <c r="CB7" s="24" t="s">
        <v>102</v>
      </c>
      <c r="CC7" s="24" t="s">
        <v>102</v>
      </c>
      <c r="CD7" s="24" t="s">
        <v>102</v>
      </c>
      <c r="CE7" s="24">
        <v>205.77</v>
      </c>
      <c r="CF7" s="24">
        <v>215.94</v>
      </c>
      <c r="CG7" s="24" t="s">
        <v>102</v>
      </c>
      <c r="CH7" s="24" t="s">
        <v>102</v>
      </c>
      <c r="CI7" s="24" t="s">
        <v>102</v>
      </c>
      <c r="CJ7" s="24">
        <v>274.99</v>
      </c>
      <c r="CK7" s="24">
        <v>282.08999999999997</v>
      </c>
      <c r="CL7" s="24">
        <v>256.97000000000003</v>
      </c>
      <c r="CM7" s="24" t="s">
        <v>102</v>
      </c>
      <c r="CN7" s="24" t="s">
        <v>102</v>
      </c>
      <c r="CO7" s="24" t="s">
        <v>102</v>
      </c>
      <c r="CP7" s="24">
        <v>55.23</v>
      </c>
      <c r="CQ7" s="24">
        <v>54.21</v>
      </c>
      <c r="CR7" s="24" t="s">
        <v>102</v>
      </c>
      <c r="CS7" s="24" t="s">
        <v>102</v>
      </c>
      <c r="CT7" s="24" t="s">
        <v>102</v>
      </c>
      <c r="CU7" s="24">
        <v>54.83</v>
      </c>
      <c r="CV7" s="24">
        <v>66.53</v>
      </c>
      <c r="CW7" s="24">
        <v>61.14</v>
      </c>
      <c r="CX7" s="24" t="s">
        <v>102</v>
      </c>
      <c r="CY7" s="24" t="s">
        <v>102</v>
      </c>
      <c r="CZ7" s="24" t="s">
        <v>102</v>
      </c>
      <c r="DA7" s="24">
        <v>86.67</v>
      </c>
      <c r="DB7" s="24">
        <v>86.8</v>
      </c>
      <c r="DC7" s="24" t="s">
        <v>102</v>
      </c>
      <c r="DD7" s="24" t="s">
        <v>102</v>
      </c>
      <c r="DE7" s="24" t="s">
        <v>102</v>
      </c>
      <c r="DF7" s="24">
        <v>84.7</v>
      </c>
      <c r="DG7" s="24">
        <v>84.67</v>
      </c>
      <c r="DH7" s="24">
        <v>86.91</v>
      </c>
      <c r="DI7" s="24" t="s">
        <v>102</v>
      </c>
      <c r="DJ7" s="24" t="s">
        <v>102</v>
      </c>
      <c r="DK7" s="24" t="s">
        <v>102</v>
      </c>
      <c r="DL7" s="24">
        <v>4.22</v>
      </c>
      <c r="DM7" s="24">
        <v>8.4700000000000006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2023-01-19T06:05:16Z</cp:lastPrinted>
  <dcterms:created xsi:type="dcterms:W3CDTF">2022-12-01T01:37:14Z</dcterms:created>
  <dcterms:modified xsi:type="dcterms:W3CDTF">2023-02-09T10:19:01Z</dcterms:modified>
  <cp:category/>
</cp:coreProperties>
</file>