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C39" i="9"/>
  <c r="BE38" i="9"/>
  <c r="AM38" i="9"/>
  <c r="C38" i="9"/>
  <c r="BE37" i="9"/>
  <c r="AM37" i="9"/>
  <c r="C37" i="9"/>
  <c r="BE36"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U38" i="9" s="1"/>
  <c r="U39" i="9" s="1"/>
  <c r="AM34" i="9"/>
  <c r="AM35" i="9" l="1"/>
  <c r="BE34" i="9"/>
  <c r="BE35" i="9" s="1"/>
  <c r="BW34" i="9" l="1"/>
  <c r="BW35" i="9" s="1"/>
  <c r="BW36" i="9" s="1"/>
  <c r="BW37" i="9" s="1"/>
  <c r="BW38" i="9" s="1"/>
  <c r="BW39" i="9" s="1"/>
  <c r="BW40" i="9" s="1"/>
  <c r="BW41" i="9" s="1"/>
  <c r="CO34" i="9" l="1"/>
  <c r="CO35" i="9" s="1"/>
  <c r="CO36" i="9" s="1"/>
  <c r="CO37" i="9" s="1"/>
  <c r="CO38" i="9" s="1"/>
  <c r="CO39" i="9" s="1"/>
</calcChain>
</file>

<file path=xl/sharedStrings.xml><?xml version="1.0" encoding="utf-8"?>
<sst xmlns="http://schemas.openxmlformats.org/spreadsheetml/2006/main" count="1030" uniqueCount="575">
  <si>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</si>
  <si>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</si>
  <si>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</si>
  <si>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</si>
  <si>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</si>
  <si>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</si>
  <si>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</si>
  <si>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</si>
  <si>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</si>
  <si>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</si>
  <si>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</si>
  <si>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</si>
  <si>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</si>
  <si>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</si>
  <si>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</si>
  <si>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</si>
  <si>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</si>
  <si>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</si>
  <si>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</si>
  <si>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</si>
  <si>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</si>
  <si>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</si>
  <si>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</si>
  <si>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</si>
  <si>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</si>
  <si>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</si>
  <si>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</si>
  <si>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</si>
  <si>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</si>
  <si>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</si>
  <si>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</si>
  <si>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</si>
  <si>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</si>
  <si>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</si>
  <si>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</si>
  <si>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</si>
  <si>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</si>
  <si>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</si>
  <si>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</si>
  <si>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</si>
  <si>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</si>
  <si>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</si>
  <si>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</si>
  <si>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</si>
  <si>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</si>
  <si>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</si>
  <si>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</si>
  <si>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</si>
  <si>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</si>
  <si>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</si>
  <si>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</si>
  <si>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</si>
  <si>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</si>
  <si>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</si>
  <si>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</si>
  <si>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</si>
  <si>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</si>
  <si>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</si>
  <si>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</si>
  <si>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</si>
  <si>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</si>
  <si>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</si>
  <si>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</si>
  <si>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</si>
  <si>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</si>
  <si>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</si>
  <si>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</si>
  <si>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</si>
  <si>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</si>
  <si>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</si>
  <si>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</si>
  <si>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</si>
  <si>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</si>
  <si>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</si>
  <si>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</si>
  <si>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</si>
  <si>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</si>
  <si>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</si>
  <si>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</si>
  <si>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</si>
  <si>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</si>
  <si>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</si>
  <si>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</si>
  <si>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</si>
  <si>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</si>
  <si>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</si>
  <si>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</si>
  <si>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</si>
  <si>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</si>
  <si>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</si>
  <si>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</si>
  <si>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</si>
  <si>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</si>
  <si>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</si>
  <si>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</si>
  <si>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</si>
  <si>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</si>
  <si>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</si>
  <si>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</si>
  <si>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</si>
  <si>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</si>
  <si>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</si>
  <si>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</si>
  <si>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</si>
  <si>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</si>
  <si>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</si>
  <si>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</si>
  <si>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</si>
  <si>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</si>
  <si>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</si>
  <si>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</si>
  <si>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</si>
  <si>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</si>
  <si>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</si>
  <si>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</si>
  <si>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</si>
  <si>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</si>
  <si>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</si>
  <si>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</si>
  <si>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</si>
  <si>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</si>
  <si>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</si>
  <si>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</si>
  <si>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</si>
  <si>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</si>
  <si>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</si>
  <si>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</si>
  <si>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</si>
  <si>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</si>
  <si>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</si>
  <si>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</si>
  <si>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</si>
  <si>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</si>
  <si>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</si>
  <si>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</si>
  <si>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</si>
  <si>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</si>
  <si>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</si>
  <si>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</si>
  <si>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</si>
  <si>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</si>
  <si>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</si>
  <si>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</si>
  <si>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</si>
  <si>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</si>
  <si>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</si>
  <si>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</si>
  <si>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</si>
  <si>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</si>
  <si>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</si>
  <si>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</si>
  <si>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</si>
  <si>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</si>
  <si>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</si>
  <si>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</si>
  <si>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</si>
  <si>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</si>
  <si>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</si>
  <si>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</si>
  <si>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</si>
  <si>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</si>
  <si>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</si>
  <si>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</si>
  <si>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</si>
  <si>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</si>
  <si>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</si>
  <si>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</si>
  <si>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</si>
  <si>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</si>
  <si>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</si>
  <si>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</si>
  <si>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</si>
  <si>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</si>
  <si>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</si>
  <si>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</si>
  <si>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</si>
  <si>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</si>
  <si>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</si>
  <si>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</si>
  <si>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</si>
  <si>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</si>
  <si>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</si>
  <si>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</si>
  <si>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</si>
  <si>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</si>
  <si>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</si>
  <si>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</si>
  <si>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</si>
  <si>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</si>
  <si>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</si>
  <si>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</si>
  <si>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</si>
  <si>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香川県丸亀市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</si>
  <si>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</si>
  <si>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</si>
  <si>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</si>
  <si>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</si>
  <si>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</si>
  <si>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</si>
  <si>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</si>
  <si>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</si>
  <si>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</si>
  <si>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</si>
  <si>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</si>
  <si>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</si>
  <si>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</si>
  <si>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</si>
  <si>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</si>
  <si>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</si>
  <si>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</si>
  <si>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</si>
  <si>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</si>
  <si>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</si>
  <si>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</si>
  <si>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</si>
  <si>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</si>
  <si>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</si>
  <si>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</si>
  <si>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</si>
  <si>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</si>
  <si>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</si>
  <si>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</si>
  <si>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</si>
  <si>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</si>
  <si>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</si>
  <si>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</si>
  <si>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</si>
  <si>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</si>
  <si>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</si>
  <si>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</si>
  <si>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</si>
  <si>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</si>
  <si>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</si>
  <si>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</si>
  <si>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</si>
  <si>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</si>
  <si>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</si>
  <si>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</si>
  <si>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</si>
  <si>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</si>
  <si>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</si>
  <si>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</si>
  <si>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</si>
  <si>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</si>
  <si>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</si>
  <si>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</si>
  <si>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</si>
  <si>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</si>
  <si>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</si>
  <si>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</si>
  <si>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</si>
  <si>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</si>
  <si>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</si>
  <si>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</si>
  <si>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</si>
  <si>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</si>
  <si>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</si>
  <si>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</si>
  <si>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</si>
  <si>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</si>
  <si>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</si>
  <si>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</si>
  <si>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</si>
  <si>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</si>
  <si>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</si>
  <si>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</si>
  <si>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</si>
  <si>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</si>
  <si>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</si>
  <si>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</si>
  <si>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</si>
  <si>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</si>
  <si>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</si>
  <si>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</si>
  <si>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</si>
  <si>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</si>
  <si>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</si>
  <si>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</si>
  <si>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</si>
  <si>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</si>
  <si>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</si>
  <si>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</si>
  <si>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</si>
  <si>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</si>
  <si>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</si>
  <si>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</si>
  <si>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</si>
  <si>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</si>
  <si>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</si>
  <si>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</si>
  <si>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</si>
  <si>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</si>
  <si>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</si>
  <si>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</si>
  <si>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</si>
  <si>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</si>
  <si>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</si>
  <si>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</si>
  <si>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</si>
  <si>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</si>
  <si>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</si>
  <si>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</si>
  <si>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</si>
  <si>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</si>
  <si>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</si>
  <si>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</si>
  <si>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</si>
  <si>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</si>
  <si>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</si>
  <si>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</si>
  <si>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</si>
  <si>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</si>
  <si>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</si>
  <si>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</si>
  <si>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</si>
  <si>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</si>
  <si>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</si>
  <si>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</si>
  <si>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</si>
  <si>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</si>
  <si>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</si>
  <si>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</si>
  <si>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</si>
  <si>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</si>
  <si>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</si>
  <si>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</si>
  <si>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</si>
  <si>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</si>
  <si>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</si>
  <si>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</si>
  <si>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</si>
  <si>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</si>
  <si>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</si>
  <si>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</si>
  <si>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</si>
  <si>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</si>
  <si>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</si>
  <si>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</si>
  <si>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</si>
  <si>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</si>
  <si>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香川県丸亀市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</si>
  <si>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</si>
  <si>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</si>
  <si>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</si>
  <si>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</si>
  <si>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</si>
  <si>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</si>
  <si>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</si>
  <si>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</si>
  <si>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</si>
  <si>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</si>
  <si>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</si>
  <si>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</si>
  <si>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</si>
  <si>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</si>
  <si>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</si>
  <si>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</si>
  <si>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</si>
  <si>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</si>
  <si>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</si>
  <si>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</si>
  <si>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</si>
  <si>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</si>
  <si>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</si>
  <si>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</si>
  <si>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</si>
  <si>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</si>
  <si>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</si>
  <si>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</si>
  <si>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</si>
  <si>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</si>
  <si>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</si>
  <si>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</si>
  <si>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</si>
  <si>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</si>
  <si>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</si>
  <si>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</si>
  <si>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</si>
  <si>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介護保険サービス事業特別会計</t>
    <phoneticPr fontId="5"/>
  </si>
  <si>
    <t>駐車場特別会計</t>
    <phoneticPr fontId="5"/>
  </si>
  <si>
    <t>モーターボート競走事業会計</t>
    <phoneticPr fontId="5"/>
  </si>
  <si>
    <t>法適用企業</t>
    <phoneticPr fontId="5"/>
  </si>
  <si>
    <t>水道事業会計</t>
    <phoneticPr fontId="5"/>
  </si>
  <si>
    <t>公共下水道特別会計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</si>
  <si>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</si>
  <si>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</si>
  <si>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</si>
  <si>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</si>
  <si>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</si>
  <si>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</si>
  <si>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</si>
  <si>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</si>
  <si>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</si>
  <si>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</si>
  <si>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</si>
  <si>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</si>
  <si>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</si>
  <si>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</si>
  <si>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</si>
  <si>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</si>
  <si>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</si>
  <si>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</si>
  <si>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</si>
  <si>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</si>
  <si>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</si>
  <si>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</si>
  <si>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</si>
  <si>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</si>
  <si>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</si>
  <si>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</si>
  <si>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</si>
  <si>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</si>
  <si>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</si>
  <si>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</si>
  <si>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</si>
  <si>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</si>
  <si>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</si>
  <si>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</si>
  <si>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</si>
  <si>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</si>
  <si>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</si>
  <si>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</si>
  <si>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</si>
  <si>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</si>
  <si>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</si>
  <si>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</si>
  <si>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</si>
  <si>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</si>
  <si>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</si>
  <si>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</si>
  <si>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</si>
  <si>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</si>
  <si>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</si>
  <si>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</si>
  <si>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</si>
  <si>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</si>
  <si>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</si>
  <si>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</si>
  <si>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</si>
  <si>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</si>
  <si>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</si>
  <si>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</si>
  <si>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</si>
  <si>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</si>
  <si>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国民健康保険診療所特別会計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</si>
  <si>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</si>
  <si>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</si>
  <si>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</si>
  <si>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</si>
  <si>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</si>
  <si>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</si>
  <si>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</si>
  <si>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</si>
  <si>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</si>
  <si>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</si>
  <si>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</si>
  <si>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</si>
  <si>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</si>
  <si>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</si>
  <si>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</si>
  <si>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</si>
  <si>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</si>
  <si>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</si>
  <si>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</si>
  <si>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</si>
  <si>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</si>
  <si>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</si>
  <si>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</si>
  <si>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</si>
  <si>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</si>
  <si>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</si>
  <si>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</si>
  <si>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</si>
  <si>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</si>
  <si>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</si>
  <si>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</si>
  <si>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</si>
  <si>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</si>
  <si>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</si>
  <si>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</si>
  <si>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</si>
  <si>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</si>
  <si>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</si>
  <si>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</si>
  <si>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</si>
  <si>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</si>
  <si>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</si>
  <si>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</si>
  <si>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</si>
  <si>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</si>
  <si>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</si>
  <si>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</si>
  <si>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</si>
  <si>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</si>
  <si>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</si>
  <si>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</si>
  <si>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</si>
  <si>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</si>
  <si>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</si>
  <si>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</si>
  <si>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</si>
  <si>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</si>
  <si>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</si>
  <si>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</si>
  <si>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</si>
  <si>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</si>
  <si>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</si>
  <si>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</si>
  <si>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</si>
  <si>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</si>
  <si>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</si>
  <si>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</si>
  <si>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</si>
  <si>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</si>
  <si>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</si>
  <si>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</si>
  <si>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</si>
  <si>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</si>
  <si>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</si>
  <si>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</si>
  <si>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</si>
  <si>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</si>
  <si>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</si>
  <si>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</si>
  <si>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</si>
  <si>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モーターボート競走事業会計</t>
  </si>
  <si>
    <t>水道事業会計</t>
  </si>
  <si>
    <t>一般会計</t>
  </si>
  <si>
    <t>介護保険特別会計</t>
  </si>
  <si>
    <t>国民健康保険特別会計</t>
  </si>
  <si>
    <t>▲ 1.12</t>
  </si>
  <si>
    <t>▲ 0.61</t>
  </si>
  <si>
    <t>駐車場特別会計</t>
  </si>
  <si>
    <t>農業集落排水特別会計</t>
  </si>
  <si>
    <t>公共下水道特別会計</t>
  </si>
  <si>
    <t>その他会計（赤字）</t>
  </si>
  <si>
    <t>その他会計（黒字）</t>
  </si>
  <si>
    <t>-</t>
    <phoneticPr fontId="2"/>
  </si>
  <si>
    <t>-</t>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</si>
  <si>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</si>
  <si>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2">
      <t>チュウサン</t>
    </rPh>
    <rPh sb="2" eb="4">
      <t>コウイキ</t>
    </rPh>
    <rPh sb="4" eb="6">
      <t>ギョウセイ</t>
    </rPh>
    <rPh sb="6" eb="8">
      <t>ジム</t>
    </rPh>
    <rPh sb="8" eb="10">
      <t>クミアイ</t>
    </rPh>
    <rPh sb="17" eb="19">
      <t>マルガメ</t>
    </rPh>
    <phoneticPr fontId="2"/>
  </si>
  <si>
    <t>中讃広域行政事務組合（瀬戸グリーンセンター）</t>
    <rPh sb="0" eb="2">
      <t>チュウサン</t>
    </rPh>
    <rPh sb="2" eb="4">
      <t>コウイキ</t>
    </rPh>
    <rPh sb="4" eb="6">
      <t>ギョウセイ</t>
    </rPh>
    <rPh sb="6" eb="8">
      <t>ジム</t>
    </rPh>
    <rPh sb="8" eb="10">
      <t>クミアイ</t>
    </rPh>
    <rPh sb="11" eb="13">
      <t>セト</t>
    </rPh>
    <phoneticPr fontId="2"/>
  </si>
  <si>
    <t>中讃広域行政事務組合（中讃ふるさと市町村圏基金）</t>
    <rPh sb="0" eb="2">
      <t>チュウサン</t>
    </rPh>
    <rPh sb="2" eb="4">
      <t>コウイキ</t>
    </rPh>
    <rPh sb="4" eb="6">
      <t>ギョウセイ</t>
    </rPh>
    <rPh sb="6" eb="8">
      <t>ジム</t>
    </rPh>
    <rPh sb="8" eb="10">
      <t>クミアイ</t>
    </rPh>
    <rPh sb="11" eb="12">
      <t>チュウ</t>
    </rPh>
    <rPh sb="17" eb="20">
      <t>シチョウソン</t>
    </rPh>
    <rPh sb="20" eb="21">
      <t>ケン</t>
    </rPh>
    <rPh sb="21" eb="23">
      <t>キキン</t>
    </rPh>
    <phoneticPr fontId="2"/>
  </si>
  <si>
    <t>まんのう町外三ヶ市町山林組合</t>
    <rPh sb="4" eb="5">
      <t>チョウ</t>
    </rPh>
    <rPh sb="5" eb="6">
      <t>ホカ</t>
    </rPh>
    <rPh sb="6" eb="7">
      <t>サン</t>
    </rPh>
    <rPh sb="8" eb="10">
      <t>シチョウ</t>
    </rPh>
    <rPh sb="10" eb="12">
      <t>サンリン</t>
    </rPh>
    <rPh sb="12" eb="14">
      <t>クミアイ</t>
    </rPh>
    <phoneticPr fontId="2"/>
  </si>
  <si>
    <t>まんのう町外三ヶ市町（七箇地区）山林組合</t>
    <rPh sb="4" eb="5">
      <t>チョウ</t>
    </rPh>
    <rPh sb="5" eb="6">
      <t>ホカ</t>
    </rPh>
    <rPh sb="6" eb="7">
      <t>サン</t>
    </rPh>
    <rPh sb="8" eb="10">
      <t>シチョウ</t>
    </rPh>
    <rPh sb="11" eb="12">
      <t>ナナ</t>
    </rPh>
    <rPh sb="13" eb="15">
      <t>チク</t>
    </rPh>
    <rPh sb="16" eb="18">
      <t>サンリン</t>
    </rPh>
    <rPh sb="18" eb="20">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</si>
  <si>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</si>
  <si>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</si>
  <si>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中讃ケーブルビジョン</t>
    <rPh sb="0" eb="2">
      <t>チュウサン</t>
    </rPh>
    <phoneticPr fontId="2"/>
  </si>
  <si>
    <t>丸亀市土地開発公社</t>
    <rPh sb="0" eb="2">
      <t>マルガメ</t>
    </rPh>
    <rPh sb="2" eb="3">
      <t>シ</t>
    </rPh>
    <rPh sb="3" eb="5">
      <t>トチ</t>
    </rPh>
    <rPh sb="5" eb="7">
      <t>カイハツ</t>
    </rPh>
    <rPh sb="7" eb="9">
      <t>コウシャ</t>
    </rPh>
    <phoneticPr fontId="2"/>
  </si>
  <si>
    <t>丸亀市福祉事業団</t>
    <rPh sb="0" eb="2">
      <t>マルガメ</t>
    </rPh>
    <rPh sb="2" eb="3">
      <t>シ</t>
    </rPh>
    <rPh sb="3" eb="5">
      <t>フクシ</t>
    </rPh>
    <rPh sb="5" eb="8">
      <t>ジギョウダン</t>
    </rPh>
    <phoneticPr fontId="2"/>
  </si>
  <si>
    <t>丸亀市体育協会</t>
    <rPh sb="0" eb="2">
      <t>マルガメ</t>
    </rPh>
    <rPh sb="2" eb="3">
      <t>シ</t>
    </rPh>
    <rPh sb="3" eb="5">
      <t>タイイク</t>
    </rPh>
    <rPh sb="5" eb="7">
      <t>キョウカイ</t>
    </rPh>
    <phoneticPr fontId="2"/>
  </si>
  <si>
    <t>ミモカ美術振興財団</t>
    <rPh sb="3" eb="5">
      <t>ビジュツ</t>
    </rPh>
    <rPh sb="5" eb="7">
      <t>シンコウ</t>
    </rPh>
    <rPh sb="7" eb="9">
      <t>ザイダン</t>
    </rPh>
    <phoneticPr fontId="2"/>
  </si>
  <si>
    <t>香川県中部流通センター</t>
    <rPh sb="0" eb="3">
      <t>カガワケン</t>
    </rPh>
    <rPh sb="3" eb="5">
      <t>チュウブ</t>
    </rPh>
    <rPh sb="5" eb="7">
      <t>リュウツウ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</si>
  <si>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</si>
  <si>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</si>
  <si>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</si>
  <si>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</si>
  <si>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</si>
  <si>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</si>
  <si>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</si>
  <si>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</si>
  <si>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</si>
  <si>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</si>
  <si>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</si>
  <si>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</si>
  <si>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</si>
  <si>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</si>
  <si>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</si>
  <si>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</si>
  <si>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</si>
  <si>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</si>
  <si>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</si>
  <si>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地方債の発行においては交付税措置の有利なものの活用を進めており、現在、実質公債費比率は類似団体と比べ低い状態が続いている。
将来負担比率は類似団体と比較してこれまで若干上回る程度であったが、国の経済対策で実施した普通建設事業費の財源として多額の地方債を発行したことにより平成26年度以降の比率が
類似団体を大幅に上回る結果となった。
今後も、庁舎整備や施設の老朽化対策などに取り組んでいかなければならず、地方債の発行は避けられないことから、各比率の動向に注視しながら、交付税措置のある有利な地方債を活用する
ことなどにより上昇率の抑制に努めていく。</t>
    <rPh sb="0" eb="3">
      <t>チホウサイ</t>
    </rPh>
    <rPh sb="4" eb="6">
      <t>ハッコウ</t>
    </rPh>
    <rPh sb="11" eb="14">
      <t>コウフゼイ</t>
    </rPh>
    <rPh sb="14" eb="16">
      <t>ソチ</t>
    </rPh>
    <rPh sb="17" eb="19">
      <t>ユウリ</t>
    </rPh>
    <rPh sb="23" eb="25">
      <t>カツヨウ</t>
    </rPh>
    <rPh sb="26" eb="27">
      <t>スス</t>
    </rPh>
    <rPh sb="32" eb="34">
      <t>ゲンザイ</t>
    </rPh>
    <rPh sb="35" eb="37">
      <t>ジッシツ</t>
    </rPh>
    <rPh sb="37" eb="40">
      <t>コウサイヒ</t>
    </rPh>
    <rPh sb="40" eb="42">
      <t>ヒリツ</t>
    </rPh>
    <rPh sb="43" eb="45">
      <t>ルイジ</t>
    </rPh>
    <rPh sb="45" eb="47">
      <t>ダンタイ</t>
    </rPh>
    <rPh sb="48" eb="49">
      <t>クラ</t>
    </rPh>
    <rPh sb="50" eb="51">
      <t>ヒク</t>
    </rPh>
    <rPh sb="52" eb="54">
      <t>ジョウタイ</t>
    </rPh>
    <rPh sb="55" eb="56">
      <t>ツヅ</t>
    </rPh>
    <rPh sb="62" eb="64">
      <t>ショウライ</t>
    </rPh>
    <rPh sb="64" eb="66">
      <t>フタン</t>
    </rPh>
    <rPh sb="66" eb="68">
      <t>ヒリツ</t>
    </rPh>
    <rPh sb="69" eb="71">
      <t>ルイジ</t>
    </rPh>
    <rPh sb="71" eb="73">
      <t>ダンタイ</t>
    </rPh>
    <rPh sb="74" eb="76">
      <t>ヒカク</t>
    </rPh>
    <rPh sb="82" eb="84">
      <t>ジャッカン</t>
    </rPh>
    <rPh sb="84" eb="86">
      <t>ウワマワ</t>
    </rPh>
    <rPh sb="87" eb="89">
      <t>テイド</t>
    </rPh>
    <rPh sb="95" eb="96">
      <t>クニ</t>
    </rPh>
    <rPh sb="97" eb="99">
      <t>ケイザイ</t>
    </rPh>
    <rPh sb="99" eb="101">
      <t>タイサク</t>
    </rPh>
    <rPh sb="102" eb="104">
      <t>ジッシ</t>
    </rPh>
    <rPh sb="106" eb="108">
      <t>フツウ</t>
    </rPh>
    <rPh sb="108" eb="110">
      <t>ケンセツ</t>
    </rPh>
    <rPh sb="110" eb="113">
      <t>ジギョウヒ</t>
    </rPh>
    <rPh sb="114" eb="116">
      <t>ザイゲン</t>
    </rPh>
    <rPh sb="119" eb="121">
      <t>タガク</t>
    </rPh>
    <rPh sb="122" eb="125">
      <t>チホウサイ</t>
    </rPh>
    <rPh sb="126" eb="128">
      <t>ハッコウ</t>
    </rPh>
    <rPh sb="139" eb="141">
      <t>ネンド</t>
    </rPh>
    <rPh sb="141" eb="143">
      <t>イコウ</t>
    </rPh>
    <rPh sb="144" eb="146">
      <t>ヒリツ</t>
    </rPh>
    <rPh sb="148" eb="150">
      <t>ルイジ</t>
    </rPh>
    <rPh sb="150" eb="152">
      <t>ダンタイ</t>
    </rPh>
    <rPh sb="153" eb="155">
      <t>オオハバ</t>
    </rPh>
    <rPh sb="156" eb="158">
      <t>ウワマワ</t>
    </rPh>
    <rPh sb="159" eb="161">
      <t>ケッカ</t>
    </rPh>
    <rPh sb="167" eb="169">
      <t>コンゴ</t>
    </rPh>
    <rPh sb="171" eb="173">
      <t>チョウシャ</t>
    </rPh>
    <rPh sb="173" eb="175">
      <t>セイビ</t>
    </rPh>
    <rPh sb="176" eb="178">
      <t>シセツ</t>
    </rPh>
    <rPh sb="179" eb="181">
      <t>ロウキュウ</t>
    </rPh>
    <rPh sb="181" eb="182">
      <t>カ</t>
    </rPh>
    <rPh sb="182" eb="184">
      <t>タイサク</t>
    </rPh>
    <rPh sb="187" eb="188">
      <t>ト</t>
    </rPh>
    <rPh sb="189" eb="190">
      <t>ク</t>
    </rPh>
    <rPh sb="202" eb="205">
      <t>チホウサイ</t>
    </rPh>
    <rPh sb="206" eb="208">
      <t>ハッコウ</t>
    </rPh>
    <rPh sb="209" eb="210">
      <t>サ</t>
    </rPh>
    <rPh sb="220" eb="221">
      <t>カク</t>
    </rPh>
    <rPh sb="221" eb="223">
      <t>ヒリツ</t>
    </rPh>
    <rPh sb="224" eb="226">
      <t>ドウコウ</t>
    </rPh>
    <rPh sb="227" eb="229">
      <t>チュウシ</t>
    </rPh>
    <rPh sb="234" eb="237">
      <t>コウフゼイ</t>
    </rPh>
    <rPh sb="237" eb="239">
      <t>ソチ</t>
    </rPh>
    <rPh sb="242" eb="244">
      <t>ユウリ</t>
    </rPh>
    <rPh sb="249" eb="251">
      <t>カツヨウ</t>
    </rPh>
    <rPh sb="261" eb="263">
      <t>ジョウショウ</t>
    </rPh>
    <rPh sb="263" eb="264">
      <t>リツ</t>
    </rPh>
    <rPh sb="265" eb="267">
      <t>ヨクセイ</t>
    </rPh>
    <rPh sb="268" eb="269">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</si>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</sst>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60665</c:v>
                </c:pt>
                <c:pt idx="1">
                  <c:v>62540</c:v>
                </c:pt>
                <c:pt idx="2">
                  <c:v>60779</c:v>
                </c:pt>
                <c:pt idx="3">
                  <c:v>110137</c:v>
                </c:pt>
                <c:pt idx="4">
                  <c:v>44758</c:v>
                </c:pt>
              </c:numCache>
            </c:numRef>
          </c:val>
          <c:smooth val="0"/>
        </c:ser>
        <c:dLbls>
          <c:showLegendKey val="0"/>
          <c:showVal val="0"/>
          <c:showCatName val="0"/>
          <c:showSerName val="0"/>
          <c:showPercent val="0"/>
          <c:showBubbleSize val="0"/>
        </c:dLbls>
        <c:marker val="1"/>
        <c:smooth val="0"/>
        <c:axId val="101026432"/>
        <c:axId val="101032704"/>
      </c:lineChart>
      <c:catAx>
        <c:axId val="10102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32704"/>
        <c:crosses val="autoZero"/>
        <c:auto val="1"/>
        <c:lblAlgn val="ctr"/>
        <c:lblOffset val="100"/>
        <c:tickLblSkip val="1"/>
        <c:tickMarkSkip val="1"/>
        <c:noMultiLvlLbl val="0"/>
      </c:catAx>
      <c:valAx>
        <c:axId val="1010327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2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4.9400000000000004</c:v>
                </c:pt>
                <c:pt idx="1">
                  <c:v>4.12</c:v>
                </c:pt>
                <c:pt idx="2">
                  <c:v>6.48</c:v>
                </c:pt>
                <c:pt idx="3">
                  <c:v>3.81</c:v>
                </c:pt>
                <c:pt idx="4">
                  <c:v>2.96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10.49</c:v>
                </c:pt>
                <c:pt idx="1">
                  <c:v>13.22</c:v>
                </c:pt>
                <c:pt idx="2">
                  <c:v>14.88</c:v>
                </c:pt>
                <c:pt idx="3">
                  <c:v>18.04</c:v>
                </c:pt>
                <c:pt idx="4">
                  <c:v>19.86</c:v>
                </c:pt>
              </c:numCache>
            </c:numRef>
          </c:val>
        </c:ser>
        <c:dLbls>
          <c:showLegendKey val="0"/>
          <c:showVal val="0"/>
          <c:showCatName val="0"/>
          <c:showSerName val="0"/>
          <c:showPercent val="0"/>
          <c:showBubbleSize val="0"/>
        </c:dLbls>
        <c:gapWidth val="250"/>
        <c:overlap val="100"/>
        <c:axId val="122468992"/>
        <c:axId val="11966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2.64</c:v>
                </c:pt>
                <c:pt idx="1">
                  <c:v>1.66</c:v>
                </c:pt>
                <c:pt idx="2">
                  <c:v>4.5199999999999996</c:v>
                </c:pt>
                <c:pt idx="3">
                  <c:v>0.66</c:v>
                </c:pt>
                <c:pt idx="4">
                  <c:v>1.1000000000000001</c:v>
                </c:pt>
              </c:numCache>
            </c:numRef>
          </c:val>
          <c:smooth val="0"/>
        </c:ser>
        <c:dLbls>
          <c:showLegendKey val="0"/>
          <c:showVal val="0"/>
          <c:showCatName val="0"/>
          <c:showSerName val="0"/>
          <c:showPercent val="0"/>
          <c:showBubbleSize val="0"/>
        </c:dLbls>
        <c:marker val="1"/>
        <c:smooth val="0"/>
        <c:axId val="122468992"/>
        <c:axId val="119669504"/>
      </c:lineChart>
      <c:catAx>
        <c:axId val="12246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669504"/>
        <c:crosses val="autoZero"/>
        <c:auto val="1"/>
        <c:lblAlgn val="ctr"/>
        <c:lblOffset val="100"/>
        <c:tickLblSkip val="1"/>
        <c:tickMarkSkip val="1"/>
        <c:noMultiLvlLbl val="0"/>
      </c:catAx>
      <c:valAx>
        <c:axId val="11966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6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1.1200000000000001</c:v>
                </c:pt>
                <c:pt idx="1">
                  <c:v>#N/A</c:v>
                </c:pt>
                <c:pt idx="2">
                  <c:v>0.61</c:v>
                </c:pt>
                <c:pt idx="3">
                  <c:v>#N/A</c:v>
                </c:pt>
                <c:pt idx="4">
                  <c:v>#N/A</c:v>
                </c:pt>
                <c:pt idx="5">
                  <c:v>0.7</c:v>
                </c:pt>
                <c:pt idx="6">
                  <c:v>#N/A</c:v>
                </c:pt>
                <c:pt idx="7">
                  <c:v>0.03</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0.84</c:v>
                </c:pt>
                <c:pt idx="4">
                  <c:v>#N/A</c:v>
                </c:pt>
                <c:pt idx="5">
                  <c:v>0.84</c:v>
                </c:pt>
                <c:pt idx="6">
                  <c:v>#N/A</c:v>
                </c:pt>
                <c:pt idx="7">
                  <c:v>0.93</c:v>
                </c:pt>
                <c:pt idx="8">
                  <c:v>#N/A</c:v>
                </c:pt>
                <c:pt idx="9">
                  <c:v>0.81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4.9400000000000004</c:v>
                </c:pt>
                <c:pt idx="2">
                  <c:v>#N/A</c:v>
                </c:pt>
                <c:pt idx="3">
                  <c:v>4.1100000000000003</c:v>
                </c:pt>
                <c:pt idx="4">
                  <c:v>#N/A</c:v>
                </c:pt>
                <c:pt idx="5">
                  <c:v>6.47</c:v>
                </c:pt>
                <c:pt idx="6">
                  <c:v>#N/A</c:v>
                </c:pt>
                <c:pt idx="7">
                  <c:v>3.81</c:v>
                </c:pt>
                <c:pt idx="8">
                  <c:v>#N/A</c:v>
                </c:pt>
                <c:pt idx="9">
                  <c:v>2.95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13.83</c:v>
                </c:pt>
                <c:pt idx="2">
                  <c:v>#N/A</c:v>
                </c:pt>
                <c:pt idx="3">
                  <c:v>11.68</c:v>
                </c:pt>
                <c:pt idx="4">
                  <c:v>#N/A</c:v>
                </c:pt>
                <c:pt idx="5">
                  <c:v>9.8000000000000007</c:v>
                </c:pt>
                <c:pt idx="6">
                  <c:v>#N/A</c:v>
                </c:pt>
                <c:pt idx="7">
                  <c:v>8.34</c:v>
                </c:pt>
                <c:pt idx="8">
                  <c:v>#N/A</c:v>
                </c:pt>
                <c:pt idx="9">
                  <c:v>8.4499999999999993</c:v>
                </c:pt>
              </c:numCache>
            </c:numRef>
          </c:val>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30.41</c:v>
                </c:pt>
                <c:pt idx="2">
                  <c:v>#N/A</c:v>
                </c:pt>
                <c:pt idx="3">
                  <c:v>18.649999999999999</c:v>
                </c:pt>
                <c:pt idx="4">
                  <c:v>#N/A</c:v>
                </c:pt>
                <c:pt idx="5">
                  <c:v>33.22</c:v>
                </c:pt>
                <c:pt idx="6">
                  <c:v>#N/A</c:v>
                </c:pt>
                <c:pt idx="7">
                  <c:v>47.83</c:v>
                </c:pt>
                <c:pt idx="8">
                  <c:v>#N/A</c:v>
                </c:pt>
                <c:pt idx="9">
                  <c:v>65.83</c:v>
                </c:pt>
              </c:numCache>
            </c:numRef>
          </c:val>
        </c:ser>
        <c:dLbls>
          <c:showLegendKey val="0"/>
          <c:showVal val="0"/>
          <c:showCatName val="0"/>
          <c:showSerName val="0"/>
          <c:showPercent val="0"/>
          <c:showBubbleSize val="0"/>
        </c:dLbls>
        <c:gapWidth val="150"/>
        <c:overlap val="100"/>
        <c:axId val="122602240"/>
        <c:axId val="122603776"/>
      </c:barChart>
      <c:catAx>
        <c:axId val="1226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03776"/>
        <c:crosses val="autoZero"/>
        <c:auto val="1"/>
        <c:lblAlgn val="ctr"/>
        <c:lblOffset val="100"/>
        <c:tickLblSkip val="1"/>
        <c:tickMarkSkip val="1"/>
        <c:noMultiLvlLbl val="0"/>
      </c:catAx>
      <c:valAx>
        <c:axId val="12260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0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3031</c:v>
                </c:pt>
                <c:pt idx="5">
                  <c:v>2988</c:v>
                </c:pt>
                <c:pt idx="8">
                  <c:v>3297</c:v>
                </c:pt>
                <c:pt idx="11">
                  <c:v>3647</c:v>
                </c:pt>
                <c:pt idx="14">
                  <c:v>3889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8</c:v>
                </c:pt>
                <c:pt idx="6">
                  <c:v>7</c:v>
                </c:pt>
                <c:pt idx="9">
                  <c:v>5</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500</c:v>
                </c:pt>
                <c:pt idx="3">
                  <c:v>99</c:v>
                </c:pt>
                <c:pt idx="6">
                  <c:v>71</c:v>
                </c:pt>
                <c:pt idx="9">
                  <c:v>48</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477</c:v>
                </c:pt>
                <c:pt idx="3">
                  <c:v>549</c:v>
                </c:pt>
                <c:pt idx="6">
                  <c:v>557</c:v>
                </c:pt>
                <c:pt idx="9">
                  <c:v>552</c:v>
                </c:pt>
                <c:pt idx="12">
                  <c:v>595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3219</c:v>
                </c:pt>
                <c:pt idx="3">
                  <c:v>3221</c:v>
                </c:pt>
                <c:pt idx="6">
                  <c:v>3639</c:v>
                </c:pt>
                <c:pt idx="9">
                  <c:v>3774</c:v>
                </c:pt>
                <c:pt idx="12">
                  <c:v>4212</c:v>
                </c:pt>
              </c:numCache>
            </c:numRef>
          </c:val>
        </c:ser>
        <c:dLbls>
          <c:showLegendKey val="0"/>
          <c:showVal val="0"/>
          <c:showCatName val="0"/>
          <c:showSerName val="0"/>
          <c:showPercent val="0"/>
          <c:showBubbleSize val="0"/>
        </c:dLbls>
        <c:gapWidth val="100"/>
        <c:overlap val="100"/>
        <c:axId val="101167488"/>
        <c:axId val="10116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1175</c:v>
                </c:pt>
                <c:pt idx="2">
                  <c:v>#N/A</c:v>
                </c:pt>
                <c:pt idx="3">
                  <c:v>#N/A</c:v>
                </c:pt>
                <c:pt idx="4">
                  <c:v>889</c:v>
                </c:pt>
                <c:pt idx="5">
                  <c:v>#N/A</c:v>
                </c:pt>
                <c:pt idx="6">
                  <c:v>#N/A</c:v>
                </c:pt>
                <c:pt idx="7">
                  <c:v>977</c:v>
                </c:pt>
                <c:pt idx="8">
                  <c:v>#N/A</c:v>
                </c:pt>
                <c:pt idx="9">
                  <c:v>#N/A</c:v>
                </c:pt>
                <c:pt idx="10">
                  <c:v>732</c:v>
                </c:pt>
                <c:pt idx="11">
                  <c:v>#N/A</c:v>
                </c:pt>
                <c:pt idx="12">
                  <c:v>#N/A</c:v>
                </c:pt>
                <c:pt idx="13">
                  <c:v>969</c:v>
                </c:pt>
                <c:pt idx="14">
                  <c:v>#N/A</c:v>
                </c:pt>
              </c:numCache>
            </c:numRef>
          </c:val>
          <c:smooth val="0"/>
        </c:ser>
        <c:dLbls>
          <c:showLegendKey val="0"/>
          <c:showVal val="0"/>
          <c:showCatName val="0"/>
          <c:showSerName val="0"/>
          <c:showPercent val="0"/>
          <c:showBubbleSize val="0"/>
        </c:dLbls>
        <c:marker val="1"/>
        <c:smooth val="0"/>
        <c:axId val="101167488"/>
        <c:axId val="101169408"/>
      </c:lineChart>
      <c:catAx>
        <c:axId val="1011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69408"/>
        <c:crosses val="autoZero"/>
        <c:auto val="1"/>
        <c:lblAlgn val="ctr"/>
        <c:lblOffset val="100"/>
        <c:tickLblSkip val="1"/>
        <c:tickMarkSkip val="1"/>
        <c:noMultiLvlLbl val="0"/>
      </c:catAx>
      <c:valAx>
        <c:axId val="10116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40789</c:v>
                </c:pt>
                <c:pt idx="5">
                  <c:v>43467</c:v>
                </c:pt>
                <c:pt idx="8">
                  <c:v>45060</c:v>
                </c:pt>
                <c:pt idx="11">
                  <c:v>45602</c:v>
                </c:pt>
                <c:pt idx="14">
                  <c:v>45742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1738</c:v>
                </c:pt>
                <c:pt idx="5">
                  <c:v>1237</c:v>
                </c:pt>
                <c:pt idx="8">
                  <c:v>1245</c:v>
                </c:pt>
                <c:pt idx="11">
                  <c:v>1207</c:v>
                </c:pt>
                <c:pt idx="14">
                  <c:v>1266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6253</c:v>
                </c:pt>
                <c:pt idx="5">
                  <c:v>7864</c:v>
                </c:pt>
                <c:pt idx="8">
                  <c:v>9621</c:v>
                </c:pt>
                <c:pt idx="11">
                  <c:v>11047</c:v>
                </c:pt>
                <c:pt idx="14">
                  <c:v>11292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1350</c:v>
                </c:pt>
                <c:pt idx="3">
                  <c:v>1350</c:v>
                </c:pt>
                <c:pt idx="6">
                  <c:v>1350</c:v>
                </c:pt>
                <c:pt idx="9">
                  <c:v>536</c:v>
                </c:pt>
                <c:pt idx="12">
                  <c:v>358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8762</c:v>
                </c:pt>
                <c:pt idx="3">
                  <c:v>8426</c:v>
                </c:pt>
                <c:pt idx="6">
                  <c:v>8090</c:v>
                </c:pt>
                <c:pt idx="9">
                  <c:v>7621</c:v>
                </c:pt>
                <c:pt idx="12">
                  <c:v>6820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457</c:v>
                </c:pt>
                <c:pt idx="3">
                  <c:v>488</c:v>
                </c:pt>
                <c:pt idx="6">
                  <c:v>465</c:v>
                </c:pt>
                <c:pt idx="9">
                  <c:v>559</c:v>
                </c:pt>
                <c:pt idx="12">
                  <c:v>468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7607</c:v>
                </c:pt>
                <c:pt idx="3">
                  <c:v>6983</c:v>
                </c:pt>
                <c:pt idx="6">
                  <c:v>6972</c:v>
                </c:pt>
                <c:pt idx="9">
                  <c:v>6969</c:v>
                </c:pt>
                <c:pt idx="12">
                  <c:v>6960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1640</c:v>
                </c:pt>
                <c:pt idx="3">
                  <c:v>1257</c:v>
                </c:pt>
                <c:pt idx="6">
                  <c:v>1182</c:v>
                </c:pt>
                <c:pt idx="9">
                  <c:v>1218</c:v>
                </c:pt>
                <c:pt idx="12">
                  <c:v>1197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42126</c:v>
                </c:pt>
                <c:pt idx="3">
                  <c:v>45472</c:v>
                </c:pt>
                <c:pt idx="6">
                  <c:v>47321</c:v>
                </c:pt>
                <c:pt idx="9">
                  <c:v>53647</c:v>
                </c:pt>
                <c:pt idx="12">
                  <c:v>54893</c:v>
                </c:pt>
              </c:numCache>
            </c:numRef>
          </c:val>
        </c:ser>
        <c:dLbls>
          <c:showLegendKey val="0"/>
          <c:showVal val="0"/>
          <c:showCatName val="0"/>
          <c:showSerName val="0"/>
          <c:showPercent val="0"/>
          <c:showBubbleSize val="0"/>
        </c:dLbls>
        <c:gapWidth val="100"/>
        <c:overlap val="100"/>
        <c:axId val="122548608"/>
        <c:axId val="12255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13162</c:v>
                </c:pt>
                <c:pt idx="2">
                  <c:v>#N/A</c:v>
                </c:pt>
                <c:pt idx="3">
                  <c:v>#N/A</c:v>
                </c:pt>
                <c:pt idx="4">
                  <c:v>11409</c:v>
                </c:pt>
                <c:pt idx="5">
                  <c:v>#N/A</c:v>
                </c:pt>
                <c:pt idx="6">
                  <c:v>#N/A</c:v>
                </c:pt>
                <c:pt idx="7">
                  <c:v>9455</c:v>
                </c:pt>
                <c:pt idx="8">
                  <c:v>#N/A</c:v>
                </c:pt>
                <c:pt idx="9">
                  <c:v>#N/A</c:v>
                </c:pt>
                <c:pt idx="10">
                  <c:v>12695</c:v>
                </c:pt>
                <c:pt idx="11">
                  <c:v>#N/A</c:v>
                </c:pt>
                <c:pt idx="12">
                  <c:v>#N/A</c:v>
                </c:pt>
                <c:pt idx="13">
                  <c:v>12396</c:v>
                </c:pt>
                <c:pt idx="14">
                  <c:v>#N/A</c:v>
                </c:pt>
              </c:numCache>
            </c:numRef>
          </c:val>
          <c:smooth val="0"/>
        </c:ser>
        <c:dLbls>
          <c:showLegendKey val="0"/>
          <c:showVal val="0"/>
          <c:showCatName val="0"/>
          <c:showSerName val="0"/>
          <c:showPercent val="0"/>
          <c:showBubbleSize val="0"/>
        </c:dLbls>
        <c:marker val="1"/>
        <c:smooth val="0"/>
        <c:axId val="122548608"/>
        <c:axId val="122550528"/>
      </c:lineChart>
      <c:catAx>
        <c:axId val="12254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50528"/>
        <c:crosses val="autoZero"/>
        <c:auto val="1"/>
        <c:lblAlgn val="ctr"/>
        <c:lblOffset val="100"/>
        <c:tickLblSkip val="1"/>
        <c:tickMarkSkip val="1"/>
        <c:noMultiLvlLbl val="0"/>
      </c:catAx>
      <c:valAx>
        <c:axId val="12255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4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{BE0558C8-9FC6-4489-8748-83CADE01D150}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{EF46EF7C-9C71-4E86-90BA-67E15D8AC1F1}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{38F77C55-F610-4410-BBF7-F03287D2795C}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{739E788F-D18B-4C8E-842A-373FB5E79488}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{FB1BBBC2-BEB8-41CB-B32D-3AFBA4532433}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{36D7ED3A-BD0B-4F7C-A74B-F817D3451093}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{8075CC45-8740-4C42-B44F-3497161B0620}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{DF9975DF-AA11-444A-849A-808F639EC305}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{F2B80653-A0B6-4923-8248-82CA96D38CB4}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{8AC51516-0057-4B97-AA53-7D0AA6D584D2}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093760"/>
        <c:axId val="123095680"/>
      </c:scatterChart>
      <c:valAx>
        <c:axId val="123093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95680"/>
        <c:crosses val="autoZero"/>
        <c:crossBetween val="midCat"/>
      </c:valAx>
      <c:valAx>
        <c:axId val="123095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93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{00145FF6-D91C-41D9-B6DD-EDEC37BFECFC}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{259E542A-D329-473B-AFCE-1C4066EECD69}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{860E977A-BC3F-4FB8-B915-9902C4901934}</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822807716750862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{3E42E5F2-2074-4625-9C50-33935909C777}</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518284735611878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{71DAF405-4EC5-437A-9E78-C94B269EFB3C}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6.1</c:v>
                </c:pt>
                <c:pt idx="2">
                  <c:v>4.7</c:v>
                </c:pt>
                <c:pt idx="3">
                  <c:v>4.0999999999999996</c:v>
                </c:pt>
                <c:pt idx="4">
                  <c:v>4.2</c:v>
                </c:pt>
              </c:numCache>
            </c:numRef>
          </c:xVal>
          <c:yVal>
            <c:numRef>
              <c:f>公会計指標分析・財政指標組合せ分析表!$K$73:$O$73</c:f>
              <c:numCache>
                <c:formatCode>#,##0.0;"▲ "#,##0.0</c:formatCode>
                <c:ptCount val="5"/>
                <c:pt idx="0">
                  <c:v>61.8</c:v>
                </c:pt>
                <c:pt idx="1">
                  <c:v>54.5</c:v>
                </c:pt>
                <c:pt idx="2">
                  <c:v>44.5</c:v>
                </c:pt>
                <c:pt idx="3">
                  <c:v>60.2</c:v>
                </c:pt>
                <c:pt idx="4">
                  <c:v>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{75134A32-E09C-403E-93A0-62D5C7679364}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{C57315D4-33A7-463B-A14E-DA99A5EE61D2}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{721862D8-86B7-4126-BD83-F341FC9B9676}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{867B1A39-F2B0-4583-834B-8E53F8B9206C}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{C973F093-65A0-4537-A9A7-196E3A632129}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125521920"/>
        <c:axId val="125523840"/>
      </c:scatterChart>
      <c:valAx>
        <c:axId val="125521920"/>
        <c:scaling>
          <c:orientation val="minMax"/>
          <c:max val="9.799999999999998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23840"/>
        <c:crosses val="autoZero"/>
        <c:crossBetween val="midCat"/>
      </c:valAx>
      <c:valAx>
        <c:axId val="125523840"/>
        <c:scaling>
          <c:orientation val="minMax"/>
          <c:max val="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21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算入公債費等については、交付税措置の有利な地方債の活用に努めることで増加傾向が続いているものの、合併特例債などの元利償還金が増加していることや、水道事業会計に対する簡易水道事業補助金の再開によって公営企業債の元利償還金に対する繰入金が増となったことなどから、前年度と比較して増加する結果となった。</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の分子については、投資的事業の実施により地方債現在高は増となったものの、職員の年齢構成の若年化による退職手当負担金見込み額の減少や、設立法人等の負債額等負担見込み額が償還が進んだことにより減となったほか、執行段階での歳出抑制による基金取崩の抑制などによって充当可能基金が増加したことなども影響し、前年度と比較して減額となった。</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113,587
111,935
111.78
41,615,221
40,757,533
733,615
24,823,117
54,892,514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113,587
111,935
111.78
41,615,221
40,757,533
733,615
24,823,117
54,892,514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113,587
111,935
111.78
41,615,221
40,757,533
733,615
24,823,117
54,892,514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113,587
111,935
111.78
41,615,221
40,757,533
733,615
24,823,117
54,892,514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年度は、市税収入の減などにより基準財政収入額が減少した一方、基準財政需要額は公債費の増などにより増加したため、単年度の指数は若干悪化する結果となったものの、</a:t>
          </a:r>
          <a:r>
            <a:rPr kumimoji="1" lang="en-US" altLang="ja-JP" sz="1300">
              <a:latin typeface="ＭＳ Ｐゴシック"/>
            </a:rPr>
            <a:t>3</a:t>
          </a:r>
          <a:r>
            <a:rPr kumimoji="1" lang="ja-JP" altLang="en-US" sz="1300">
              <a:latin typeface="ＭＳ Ｐゴシック"/>
            </a:rPr>
            <a:t>ヵ年平均で見ると近年一定の傾向にある。しかし、類似団体の平均値と比較すると下回って推移しているため、今後も公債費や扶助費などが増加する見込みであり、景気の動向に左右されやすい市税収入などの先行きが見通せない中、　交付税への依存傾向が更に強まることが予想され、行政の効率化による歳出削減や、歳入増への取り組みを通じて、指数の改善に努めていく。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111578</xdr:rowOff>
    </xdr:to>
    <xdr:cxnSp macro="">
      <xdr:nvCxnSpPr>
        <xdr:cNvPr id="70" name="直線コネクタ 69"/>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111578</xdr:rowOff>
    </xdr:to>
    <xdr:cxnSp macro="">
      <xdr:nvCxnSpPr>
        <xdr:cNvPr id="73" name="直線コネクタ 72"/>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128815</xdr:rowOff>
    </xdr:to>
    <xdr:cxnSp macro="">
      <xdr:nvCxnSpPr>
        <xdr:cNvPr id="76" name="直線コネクタ 75"/>
        <xdr:cNvCxnSpPr/>
      </xdr:nvCxnSpPr>
      <xdr:spPr>
        <a:xfrm flipV="1">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9" name="直線コネクタ 78"/>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9" name="円/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90"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3" name="円/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7" name="円/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baseline="0">
              <a:solidFill>
                <a:sysClr val="windowText" lastClr="000000"/>
              </a:solidFill>
              <a:latin typeface="ＭＳ Ｐゴシック"/>
            </a:rPr>
            <a:t>公債費や扶助費に加え、定年退職者の増加による人件費の増により義務的経費が増となったうえに、法人市民税収入の大幅な減が影響したことにより、経常収支比率は前年度に比して</a:t>
          </a:r>
          <a:r>
            <a:rPr kumimoji="1" lang="en-US" altLang="ja-JP" sz="1300" baseline="0">
              <a:solidFill>
                <a:sysClr val="windowText" lastClr="000000"/>
              </a:solidFill>
              <a:latin typeface="ＭＳ Ｐゴシック"/>
            </a:rPr>
            <a:t>3.9</a:t>
          </a:r>
          <a:r>
            <a:rPr kumimoji="1" lang="ja-JP" altLang="en-US" sz="1300" baseline="0">
              <a:solidFill>
                <a:sysClr val="windowText" lastClr="000000"/>
              </a:solidFill>
              <a:latin typeface="ＭＳ Ｐゴシック"/>
            </a:rPr>
            <a:t>ポイント上昇し、平成</a:t>
          </a:r>
          <a:r>
            <a:rPr kumimoji="1" lang="en-US" altLang="ja-JP" sz="1300" baseline="0">
              <a:solidFill>
                <a:sysClr val="windowText" lastClr="000000"/>
              </a:solidFill>
              <a:latin typeface="ＭＳ Ｐゴシック"/>
            </a:rPr>
            <a:t>27</a:t>
          </a:r>
          <a:r>
            <a:rPr kumimoji="1" lang="ja-JP" altLang="en-US" sz="1300" baseline="0">
              <a:solidFill>
                <a:sysClr val="windowText" lastClr="000000"/>
              </a:solidFill>
              <a:latin typeface="ＭＳ Ｐゴシック"/>
            </a:rPr>
            <a:t>年度は類似団体の平均値を上回る結果となった。</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　今後も合併算定替の縮減措置が進むため、地方交付税への影響が見込まれることから、経常経費の圧縮に努め、硬直化の抑制に取り組む。</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109474</xdr:rowOff>
    </xdr:from>
    <xdr:to>
      <xdr:col>7</xdr:col>
      <xdr:colOff>152400</xdr:colOff>
      <xdr:row>64</xdr:row>
      <xdr:rowOff>126238</xdr:rowOff>
    </xdr:to>
    <xdr:cxnSp macro="">
      <xdr:nvCxnSpPr>
        <xdr:cNvPr id="131" name="直線コネクタ 130"/>
        <xdr:cNvCxnSpPr/>
      </xdr:nvCxnSpPr>
      <xdr:spPr>
        <a:xfrm>
          <a:off x="4114800" y="1091082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63</xdr:row>
      <xdr:rowOff>109474</xdr:rowOff>
    </xdr:to>
    <xdr:cxnSp macro="">
      <xdr:nvCxnSpPr>
        <xdr:cNvPr id="134" name="直線コネクタ 133"/>
        <xdr:cNvCxnSpPr/>
      </xdr:nvCxnSpPr>
      <xdr:spPr>
        <a:xfrm>
          <a:off x="3225800" y="1062126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36" name="テキスト ボックス 135"/>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73406</xdr:rowOff>
    </xdr:to>
    <xdr:cxnSp macro="">
      <xdr:nvCxnSpPr>
        <xdr:cNvPr id="137" name="直線コネクタ 136"/>
        <xdr:cNvCxnSpPr/>
      </xdr:nvCxnSpPr>
      <xdr:spPr>
        <a:xfrm flipV="1">
          <a:off x="2336800" y="106212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39" name="テキスト ボックス 138"/>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63</xdr:row>
      <xdr:rowOff>46736</xdr:rowOff>
    </xdr:to>
    <xdr:cxnSp macro="">
      <xdr:nvCxnSpPr>
        <xdr:cNvPr id="140" name="直線コネクタ 139"/>
        <xdr:cNvCxnSpPr/>
      </xdr:nvCxnSpPr>
      <xdr:spPr>
        <a:xfrm flipV="1">
          <a:off x="1447800" y="1070330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2" name="テキスト ボックス 141"/>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75438</xdr:rowOff>
    </xdr:from>
    <xdr:to>
      <xdr:col>7</xdr:col>
      <xdr:colOff>203200</xdr:colOff>
      <xdr:row>65</xdr:row>
      <xdr:rowOff>5588</xdr:rowOff>
    </xdr:to>
    <xdr:sp macro="" textlink="">
      <xdr:nvSpPr>
        <xdr:cNvPr id="150" name="円/楕円 149"/>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47515</xdr:rowOff>
    </xdr:from>
    <xdr:ext cx="762000" cy="259045"/>
    <xdr:sp macro="" textlink="">
      <xdr:nvSpPr>
        <xdr:cNvPr id="151"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52" name="円/楕円 151"/>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170451</xdr:rowOff>
    </xdr:from>
    <xdr:ext cx="736600" cy="259045"/>
    <xdr:sp macro="" textlink="">
      <xdr:nvSpPr>
        <xdr:cNvPr id="153" name="テキスト ボックス 152"/>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4" name="円/楕円 153"/>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52341</xdr:rowOff>
    </xdr:from>
    <xdr:ext cx="762000" cy="259045"/>
    <xdr:sp macro="" textlink="">
      <xdr:nvSpPr>
        <xdr:cNvPr id="155" name="テキスト ボックス 154"/>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6" name="円/楕円 155"/>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7" name="テキスト ボックス 156"/>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8" name="円/楕円 157"/>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59" name="テキスト ボックス 158"/>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退職者の増などにより人件費が増加したことや、地方創生関連事業の実施などにより物件費も増加したため、一人当たりの決算額は、前年度と比較して増加しているものの、類似団体との比較においては物件費等が下回っているため、少ない額で推移している。</a:t>
          </a:r>
          <a:endParaRPr kumimoji="1" lang="en-US" altLang="ja-JP" sz="1300">
            <a:solidFill>
              <a:sysClr val="windowText" lastClr="000000"/>
            </a:solidFill>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今後も、人件費においては「丸亀市定員適正化計画」に基づいた職員数の適正化に努めるほか、物件費についても、歳出の抑制に努め経費の削減を図っていく。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87269</xdr:rowOff>
    </xdr:from>
    <xdr:to>
      <xdr:col>7</xdr:col>
      <xdr:colOff>152400</xdr:colOff>
      <xdr:row>85</xdr:row>
      <xdr:rowOff>135871</xdr:rowOff>
    </xdr:to>
    <xdr:cxnSp macro="">
      <xdr:nvCxnSpPr>
        <xdr:cNvPr id="194" name="直線コネクタ 193"/>
        <xdr:cNvCxnSpPr/>
      </xdr:nvCxnSpPr>
      <xdr:spPr>
        <a:xfrm>
          <a:off x="4114800" y="14660519"/>
          <a:ext cx="838200" cy="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157011</xdr:rowOff>
    </xdr:from>
    <xdr:to>
      <xdr:col>6</xdr:col>
      <xdr:colOff>0</xdr:colOff>
      <xdr:row>85</xdr:row>
      <xdr:rowOff>87269</xdr:rowOff>
    </xdr:to>
    <xdr:cxnSp macro="">
      <xdr:nvCxnSpPr>
        <xdr:cNvPr id="197" name="直線コネクタ 196"/>
        <xdr:cNvCxnSpPr/>
      </xdr:nvCxnSpPr>
      <xdr:spPr>
        <a:xfrm>
          <a:off x="3225800" y="14558811"/>
          <a:ext cx="889000" cy="10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147439</xdr:rowOff>
    </xdr:from>
    <xdr:to>
      <xdr:col>4</xdr:col>
      <xdr:colOff>482600</xdr:colOff>
      <xdr:row>84</xdr:row>
      <xdr:rowOff>157011</xdr:rowOff>
    </xdr:to>
    <xdr:cxnSp macro="">
      <xdr:nvCxnSpPr>
        <xdr:cNvPr id="200" name="直線コネクタ 199"/>
        <xdr:cNvCxnSpPr/>
      </xdr:nvCxnSpPr>
      <xdr:spPr>
        <a:xfrm>
          <a:off x="2336800" y="14549239"/>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147439</xdr:rowOff>
    </xdr:from>
    <xdr:to>
      <xdr:col>3</xdr:col>
      <xdr:colOff>279400</xdr:colOff>
      <xdr:row>85</xdr:row>
      <xdr:rowOff>82945</xdr:rowOff>
    </xdr:to>
    <xdr:cxnSp macro="">
      <xdr:nvCxnSpPr>
        <xdr:cNvPr id="203" name="直線コネクタ 202"/>
        <xdr:cNvCxnSpPr/>
      </xdr:nvCxnSpPr>
      <xdr:spPr>
        <a:xfrm flipV="1">
          <a:off x="1447800" y="14549239"/>
          <a:ext cx="889000" cy="10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5" name="テキスト ボックス 204"/>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85071</xdr:rowOff>
    </xdr:from>
    <xdr:to>
      <xdr:col>7</xdr:col>
      <xdr:colOff>203200</xdr:colOff>
      <xdr:row>86</xdr:row>
      <xdr:rowOff>15221</xdr:rowOff>
    </xdr:to>
    <xdr:sp macro="" textlink="">
      <xdr:nvSpPr>
        <xdr:cNvPr id="213" name="円/楕円 212"/>
        <xdr:cNvSpPr/>
      </xdr:nvSpPr>
      <xdr:spPr>
        <a:xfrm>
          <a:off x="4902200" y="146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101598</xdr:rowOff>
    </xdr:from>
    <xdr:ext cx="762000" cy="259045"/>
    <xdr:sp macro="" textlink="">
      <xdr:nvSpPr>
        <xdr:cNvPr id="214" name="人件費・物件費等の状況該当値テキスト"/>
        <xdr:cNvSpPr txBox="1"/>
      </xdr:nvSpPr>
      <xdr:spPr>
        <a:xfrm>
          <a:off x="5041900" y="1450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105,178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36469</xdr:rowOff>
    </xdr:from>
    <xdr:to>
      <xdr:col>6</xdr:col>
      <xdr:colOff>50800</xdr:colOff>
      <xdr:row>85</xdr:row>
      <xdr:rowOff>138069</xdr:rowOff>
    </xdr:to>
    <xdr:sp macro="" textlink="">
      <xdr:nvSpPr>
        <xdr:cNvPr id="215" name="円/楕円 214"/>
        <xdr:cNvSpPr/>
      </xdr:nvSpPr>
      <xdr:spPr>
        <a:xfrm>
          <a:off x="4064000" y="146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148246</xdr:rowOff>
    </xdr:from>
    <xdr:ext cx="736600" cy="259045"/>
    <xdr:sp macro="" textlink="">
      <xdr:nvSpPr>
        <xdr:cNvPr id="216" name="テキスト ボックス 215"/>
        <xdr:cNvSpPr txBox="1"/>
      </xdr:nvSpPr>
      <xdr:spPr>
        <a:xfrm>
          <a:off x="3733800" y="14378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106211</xdr:rowOff>
    </xdr:from>
    <xdr:to>
      <xdr:col>4</xdr:col>
      <xdr:colOff>533400</xdr:colOff>
      <xdr:row>85</xdr:row>
      <xdr:rowOff>36361</xdr:rowOff>
    </xdr:to>
    <xdr:sp macro="" textlink="">
      <xdr:nvSpPr>
        <xdr:cNvPr id="217" name="円/楕円 216"/>
        <xdr:cNvSpPr/>
      </xdr:nvSpPr>
      <xdr:spPr>
        <a:xfrm>
          <a:off x="3175000" y="145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46538</xdr:rowOff>
    </xdr:from>
    <xdr:ext cx="762000" cy="259045"/>
    <xdr:sp macro="" textlink="">
      <xdr:nvSpPr>
        <xdr:cNvPr id="218" name="テキスト ボックス 217"/>
        <xdr:cNvSpPr txBox="1"/>
      </xdr:nvSpPr>
      <xdr:spPr>
        <a:xfrm>
          <a:off x="2844800" y="1427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97,703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96639</xdr:rowOff>
    </xdr:from>
    <xdr:to>
      <xdr:col>3</xdr:col>
      <xdr:colOff>330200</xdr:colOff>
      <xdr:row>85</xdr:row>
      <xdr:rowOff>26789</xdr:rowOff>
    </xdr:to>
    <xdr:sp macro="" textlink="">
      <xdr:nvSpPr>
        <xdr:cNvPr id="219" name="円/楕円 218"/>
        <xdr:cNvSpPr/>
      </xdr:nvSpPr>
      <xdr:spPr>
        <a:xfrm>
          <a:off x="2286000" y="144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36966</xdr:rowOff>
    </xdr:from>
    <xdr:ext cx="762000" cy="259045"/>
    <xdr:sp macro="" textlink="">
      <xdr:nvSpPr>
        <xdr:cNvPr id="220" name="テキスト ボックス 219"/>
        <xdr:cNvSpPr txBox="1"/>
      </xdr:nvSpPr>
      <xdr:spPr>
        <a:xfrm>
          <a:off x="1955800" y="1426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32145</xdr:rowOff>
    </xdr:from>
    <xdr:to>
      <xdr:col>2</xdr:col>
      <xdr:colOff>127000</xdr:colOff>
      <xdr:row>85</xdr:row>
      <xdr:rowOff>133745</xdr:rowOff>
    </xdr:to>
    <xdr:sp macro="" textlink="">
      <xdr:nvSpPr>
        <xdr:cNvPr id="221" name="円/楕円 220"/>
        <xdr:cNvSpPr/>
      </xdr:nvSpPr>
      <xdr:spPr>
        <a:xfrm>
          <a:off x="1397000" y="146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143922</xdr:rowOff>
    </xdr:from>
    <xdr:ext cx="762000" cy="259045"/>
    <xdr:sp macro="" textlink="">
      <xdr:nvSpPr>
        <xdr:cNvPr id="222" name="テキスト ボックス 221"/>
        <xdr:cNvSpPr txBox="1"/>
      </xdr:nvSpPr>
      <xdr:spPr>
        <a:xfrm>
          <a:off x="1066800" y="1437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給与制度の総合的見直しの実施が遅れたことや、初任給基準が４号上位のため、類似団体平均と比較すると高い指数で推移している。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今後は、県や周辺市町の動向も見つつ、「丸亀市定員適正化計画」に基づき給与の総額の抑制に努めていく。</a:t>
          </a:r>
          <a:endParaRPr kumimoji="1" lang="en-US" altLang="ja-JP"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84</xdr:row>
      <xdr:rowOff>65314</xdr:rowOff>
    </xdr:to>
    <xdr:cxnSp macro="">
      <xdr:nvCxnSpPr>
        <xdr:cNvPr id="253" name="直線コネクタ 252"/>
        <xdr:cNvCxnSpPr/>
      </xdr:nvCxnSpPr>
      <xdr:spPr>
        <a:xfrm flipV="1">
          <a:off x="17018000" y="13800666"/>
          <a:ext cx="0" cy="666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37391</xdr:rowOff>
    </xdr:from>
    <xdr:ext cx="762000" cy="259045"/>
    <xdr:sp macro="" textlink="">
      <xdr:nvSpPr>
        <xdr:cNvPr id="254" name="給与水準   （国との比較）最小値テキスト"/>
        <xdr:cNvSpPr txBox="1"/>
      </xdr:nvSpPr>
      <xdr:spPr>
        <a:xfrm>
          <a:off x="17106900" y="144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84</xdr:row>
      <xdr:rowOff>65314</xdr:rowOff>
    </xdr:from>
    <xdr:to>
      <xdr:col>24</xdr:col>
      <xdr:colOff>647700</xdr:colOff>
      <xdr:row>84</xdr:row>
      <xdr:rowOff>65314</xdr:rowOff>
    </xdr:to>
    <xdr:cxnSp macro="">
      <xdr:nvCxnSpPr>
        <xdr:cNvPr id="255" name="直線コネクタ 254"/>
        <xdr:cNvCxnSpPr/>
      </xdr:nvCxnSpPr>
      <xdr:spPr>
        <a:xfrm>
          <a:off x="16929100" y="1446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133350</xdr:rowOff>
    </xdr:to>
    <xdr:cxnSp macro="">
      <xdr:nvCxnSpPr>
        <xdr:cNvPr id="258" name="直線コネクタ 257"/>
        <xdr:cNvCxnSpPr/>
      </xdr:nvCxnSpPr>
      <xdr:spPr>
        <a:xfrm>
          <a:off x="16179800" y="143407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9"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60" name="フローチャート : 判断 259"/>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110368</xdr:rowOff>
    </xdr:to>
    <xdr:cxnSp macro="">
      <xdr:nvCxnSpPr>
        <xdr:cNvPr id="261" name="直線コネクタ 260"/>
        <xdr:cNvCxnSpPr/>
      </xdr:nvCxnSpPr>
      <xdr:spPr>
        <a:xfrm>
          <a:off x="15290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62" name="フローチャート : 判断 261"/>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63" name="テキスト ボックス 262"/>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46868</xdr:rowOff>
    </xdr:to>
    <xdr:cxnSp macro="">
      <xdr:nvCxnSpPr>
        <xdr:cNvPr id="264" name="直線コネクタ 263"/>
        <xdr:cNvCxnSpPr/>
      </xdr:nvCxnSpPr>
      <xdr:spPr>
        <a:xfrm flipV="1">
          <a:off x="14401800" y="1434071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65" name="フローチャート : 判断 264"/>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66" name="テキスト ボックス 265"/>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46868</xdr:rowOff>
    </xdr:from>
    <xdr:to>
      <xdr:col>21</xdr:col>
      <xdr:colOff>0</xdr:colOff>
      <xdr:row>89</xdr:row>
      <xdr:rowOff>81341</xdr:rowOff>
    </xdr:to>
    <xdr:cxnSp macro="">
      <xdr:nvCxnSpPr>
        <xdr:cNvPr id="267" name="直線コネクタ 266"/>
        <xdr:cNvCxnSpPr/>
      </xdr:nvCxnSpPr>
      <xdr:spPr>
        <a:xfrm flipV="1">
          <a:off x="13512800" y="153059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51707</xdr:rowOff>
    </xdr:from>
    <xdr:to>
      <xdr:col>21</xdr:col>
      <xdr:colOff>50800</xdr:colOff>
      <xdr:row>87</xdr:row>
      <xdr:rowOff>153307</xdr:rowOff>
    </xdr:to>
    <xdr:sp macro="" textlink="">
      <xdr:nvSpPr>
        <xdr:cNvPr id="268" name="フローチャート : 判断 267"/>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69" name="テキスト ボックス 268"/>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70" name="フローチャート : 判断 269"/>
        <xdr:cNvSpPr/>
      </xdr:nvSpPr>
      <xdr:spPr>
        <a:xfrm>
          <a:off x="13462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71" name="テキスト ボックス 270"/>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149877</xdr:rowOff>
    </xdr:from>
    <xdr:ext cx="762000" cy="259045"/>
    <xdr:sp macro="" textlink="">
      <xdr:nvSpPr>
        <xdr:cNvPr id="278" name="給与水準   （国との比較）該当値テキスト"/>
        <xdr:cNvSpPr txBox="1"/>
      </xdr:nvSpPr>
      <xdr:spPr>
        <a:xfrm>
          <a:off x="17106900" y="142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9" name="円/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80" name="テキスト ボックス 279"/>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3" name="円/楕円 282"/>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82445</xdr:rowOff>
    </xdr:from>
    <xdr:ext cx="762000" cy="259045"/>
    <xdr:sp macro="" textlink="">
      <xdr:nvSpPr>
        <xdr:cNvPr id="284" name="テキスト ボックス 283"/>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5" name="円/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86" name="テキスト ボックス 285"/>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と比較すると、保育所などの設置数が多いことや、一部業務が直営であることなどから、民生・衛生部門の職員数が多くなっており、人口千人あたりの職員数も類似団体よりも高い数値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今後も引き続き、本市の実情や特色などを踏まえた上で業務の民間委託などを検討するととともに、「丸亀市定員適正化計画」に基づき、職員数の適正化に努めていく。</a:t>
          </a:r>
          <a:endParaRPr kumimoji="1" lang="en-US" altLang="ja-JP" sz="1300">
            <a:solidFill>
              <a:sysClr val="windowText" lastClr="000000"/>
            </a:solidFill>
            <a:latin typeface="ＭＳ Ｐゴシック"/>
          </a:endParaRPr>
        </a:p>
        <a:p>
          <a:endParaRPr kumimoji="1" lang="en-US" altLang="ja-JP" sz="1300">
            <a:solidFill>
              <a:sysClr val="windowText" lastClr="000000"/>
            </a:solidFill>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125549</xdr:rowOff>
    </xdr:from>
    <xdr:to>
      <xdr:col>24</xdr:col>
      <xdr:colOff>558800</xdr:colOff>
      <xdr:row>64</xdr:row>
      <xdr:rowOff>142784</xdr:rowOff>
    </xdr:to>
    <xdr:cxnSp macro="">
      <xdr:nvCxnSpPr>
        <xdr:cNvPr id="323" name="直線コネクタ 322"/>
        <xdr:cNvCxnSpPr/>
      </xdr:nvCxnSpPr>
      <xdr:spPr>
        <a:xfrm>
          <a:off x="16179800" y="1109834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80735</xdr:rowOff>
    </xdr:from>
    <xdr:to>
      <xdr:col>23</xdr:col>
      <xdr:colOff>406400</xdr:colOff>
      <xdr:row>64</xdr:row>
      <xdr:rowOff>125549</xdr:rowOff>
    </xdr:to>
    <xdr:cxnSp macro="">
      <xdr:nvCxnSpPr>
        <xdr:cNvPr id="326" name="直線コネクタ 325"/>
        <xdr:cNvCxnSpPr/>
      </xdr:nvCxnSpPr>
      <xdr:spPr>
        <a:xfrm>
          <a:off x="15290800" y="110535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7" name="フローチャート : 判断 326"/>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8" name="テキスト ボックス 327"/>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39370</xdr:rowOff>
    </xdr:from>
    <xdr:to>
      <xdr:col>22</xdr:col>
      <xdr:colOff>203200</xdr:colOff>
      <xdr:row>64</xdr:row>
      <xdr:rowOff>80735</xdr:rowOff>
    </xdr:to>
    <xdr:cxnSp macro="">
      <xdr:nvCxnSpPr>
        <xdr:cNvPr id="329" name="直線コネクタ 328"/>
        <xdr:cNvCxnSpPr/>
      </xdr:nvCxnSpPr>
      <xdr:spPr>
        <a:xfrm>
          <a:off x="14401800" y="1101217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30" name="フローチャート : 判断 329"/>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31" name="テキスト ボックス 330"/>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39370</xdr:rowOff>
    </xdr:from>
    <xdr:to>
      <xdr:col>21</xdr:col>
      <xdr:colOff>0</xdr:colOff>
      <xdr:row>64</xdr:row>
      <xdr:rowOff>91077</xdr:rowOff>
    </xdr:to>
    <xdr:cxnSp macro="">
      <xdr:nvCxnSpPr>
        <xdr:cNvPr id="332" name="直線コネクタ 331"/>
        <xdr:cNvCxnSpPr/>
      </xdr:nvCxnSpPr>
      <xdr:spPr>
        <a:xfrm flipV="1">
          <a:off x="13512800" y="1101217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3" name="フローチャート : 判断 33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4" name="テキスト ボックス 333"/>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5" name="フローチャート : 判断 334"/>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6" name="テキスト ボックス 335"/>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91984</xdr:rowOff>
    </xdr:from>
    <xdr:to>
      <xdr:col>24</xdr:col>
      <xdr:colOff>609600</xdr:colOff>
      <xdr:row>65</xdr:row>
      <xdr:rowOff>22134</xdr:rowOff>
    </xdr:to>
    <xdr:sp macro="" textlink="">
      <xdr:nvSpPr>
        <xdr:cNvPr id="342" name="円/楕円 341"/>
        <xdr:cNvSpPr/>
      </xdr:nvSpPr>
      <xdr:spPr>
        <a:xfrm>
          <a:off x="169672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64061</xdr:rowOff>
    </xdr:from>
    <xdr:ext cx="762000" cy="259045"/>
    <xdr:sp macro="" textlink="">
      <xdr:nvSpPr>
        <xdr:cNvPr id="343" name="定員管理の状況該当値テキスト"/>
        <xdr:cNvSpPr txBox="1"/>
      </xdr:nvSpPr>
      <xdr:spPr>
        <a:xfrm>
          <a:off x="17106900" y="110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74749</xdr:rowOff>
    </xdr:from>
    <xdr:to>
      <xdr:col>23</xdr:col>
      <xdr:colOff>457200</xdr:colOff>
      <xdr:row>65</xdr:row>
      <xdr:rowOff>4899</xdr:rowOff>
    </xdr:to>
    <xdr:sp macro="" textlink="">
      <xdr:nvSpPr>
        <xdr:cNvPr id="344" name="円/楕円 343"/>
        <xdr:cNvSpPr/>
      </xdr:nvSpPr>
      <xdr:spPr>
        <a:xfrm>
          <a:off x="16129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161126</xdr:rowOff>
    </xdr:from>
    <xdr:ext cx="736600" cy="259045"/>
    <xdr:sp macro="" textlink="">
      <xdr:nvSpPr>
        <xdr:cNvPr id="345" name="テキスト ボックス 344"/>
        <xdr:cNvSpPr txBox="1"/>
      </xdr:nvSpPr>
      <xdr:spPr>
        <a:xfrm>
          <a:off x="15798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29935</xdr:rowOff>
    </xdr:from>
    <xdr:to>
      <xdr:col>22</xdr:col>
      <xdr:colOff>254000</xdr:colOff>
      <xdr:row>64</xdr:row>
      <xdr:rowOff>131535</xdr:rowOff>
    </xdr:to>
    <xdr:sp macro="" textlink="">
      <xdr:nvSpPr>
        <xdr:cNvPr id="346" name="円/楕円 345"/>
        <xdr:cNvSpPr/>
      </xdr:nvSpPr>
      <xdr:spPr>
        <a:xfrm>
          <a:off x="15240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116312</xdr:rowOff>
    </xdr:from>
    <xdr:ext cx="762000" cy="259045"/>
    <xdr:sp macro="" textlink="">
      <xdr:nvSpPr>
        <xdr:cNvPr id="347" name="テキスト ボックス 346"/>
        <xdr:cNvSpPr txBox="1"/>
      </xdr:nvSpPr>
      <xdr:spPr>
        <a:xfrm>
          <a:off x="14909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160020</xdr:rowOff>
    </xdr:from>
    <xdr:to>
      <xdr:col>21</xdr:col>
      <xdr:colOff>50800</xdr:colOff>
      <xdr:row>64</xdr:row>
      <xdr:rowOff>90170</xdr:rowOff>
    </xdr:to>
    <xdr:sp macro="" textlink="">
      <xdr:nvSpPr>
        <xdr:cNvPr id="348" name="円/楕円 347"/>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74947</xdr:rowOff>
    </xdr:from>
    <xdr:ext cx="762000" cy="259045"/>
    <xdr:sp macro="" textlink="">
      <xdr:nvSpPr>
        <xdr:cNvPr id="349" name="テキスト ボックス 348"/>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40277</xdr:rowOff>
    </xdr:from>
    <xdr:to>
      <xdr:col>19</xdr:col>
      <xdr:colOff>533400</xdr:colOff>
      <xdr:row>64</xdr:row>
      <xdr:rowOff>141877</xdr:rowOff>
    </xdr:to>
    <xdr:sp macro="" textlink="">
      <xdr:nvSpPr>
        <xdr:cNvPr id="350" name="円/楕円 349"/>
        <xdr:cNvSpPr/>
      </xdr:nvSpPr>
      <xdr:spPr>
        <a:xfrm>
          <a:off x="13462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126654</xdr:rowOff>
    </xdr:from>
    <xdr:ext cx="762000" cy="259045"/>
    <xdr:sp macro="" textlink="">
      <xdr:nvSpPr>
        <xdr:cNvPr id="351" name="テキスト ボックス 350"/>
        <xdr:cNvSpPr txBox="1"/>
      </xdr:nvSpPr>
      <xdr:spPr>
        <a:xfrm>
          <a:off x="13131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合併特例債の償還が本格的し、公債費の増加が続いている状況で、実質公債費比率は</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ポイント増加する結果となったものの、類似団体と比較しても低率で推移している。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今後も庁舎整備など公共施設の老朽化対策等への対応が必要であるため、交付税措置の有利な起債の活用に努め、実質公債費比率の上昇を抑制していく。</a:t>
          </a:r>
          <a:endParaRPr kumimoji="1" lang="en-US" altLang="ja-JP" sz="1300">
            <a:solidFill>
              <a:sysClr val="windowText" lastClr="000000"/>
            </a:solidFill>
            <a:latin typeface="ＭＳ Ｐゴシック"/>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141732</xdr:rowOff>
    </xdr:from>
    <xdr:to>
      <xdr:col>24</xdr:col>
      <xdr:colOff>558800</xdr:colOff>
      <xdr:row>38</xdr:row>
      <xdr:rowOff>151384</xdr:rowOff>
    </xdr:to>
    <xdr:cxnSp macro="">
      <xdr:nvCxnSpPr>
        <xdr:cNvPr id="383" name="直線コネクタ 382"/>
        <xdr:cNvCxnSpPr/>
      </xdr:nvCxnSpPr>
      <xdr:spPr>
        <a:xfrm>
          <a:off x="16179800" y="66568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4"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141732</xdr:rowOff>
    </xdr:from>
    <xdr:to>
      <xdr:col>23</xdr:col>
      <xdr:colOff>406400</xdr:colOff>
      <xdr:row>39</xdr:row>
      <xdr:rowOff>28194</xdr:rowOff>
    </xdr:to>
    <xdr:cxnSp macro="">
      <xdr:nvCxnSpPr>
        <xdr:cNvPr id="386" name="直線コネクタ 385"/>
        <xdr:cNvCxnSpPr/>
      </xdr:nvCxnSpPr>
      <xdr:spPr>
        <a:xfrm flipV="1">
          <a:off x="15290800" y="66568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8" name="テキスト ボックス 387"/>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28194</xdr:rowOff>
    </xdr:from>
    <xdr:to>
      <xdr:col>22</xdr:col>
      <xdr:colOff>203200</xdr:colOff>
      <xdr:row>39</xdr:row>
      <xdr:rowOff>163322</xdr:rowOff>
    </xdr:to>
    <xdr:cxnSp macro="">
      <xdr:nvCxnSpPr>
        <xdr:cNvPr id="389" name="直線コネクタ 388"/>
        <xdr:cNvCxnSpPr/>
      </xdr:nvCxnSpPr>
      <xdr:spPr>
        <a:xfrm flipV="1">
          <a:off x="14401800" y="67147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91" name="テキスト ボックス 390"/>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163322</xdr:rowOff>
    </xdr:from>
    <xdr:to>
      <xdr:col>21</xdr:col>
      <xdr:colOff>0</xdr:colOff>
      <xdr:row>40</xdr:row>
      <xdr:rowOff>165608</xdr:rowOff>
    </xdr:to>
    <xdr:cxnSp macro="">
      <xdr:nvCxnSpPr>
        <xdr:cNvPr id="392" name="直線コネクタ 391"/>
        <xdr:cNvCxnSpPr/>
      </xdr:nvCxnSpPr>
      <xdr:spPr>
        <a:xfrm flipV="1">
          <a:off x="13512800" y="68498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4" name="テキスト ボックス 39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6" name="テキスト ボックス 395"/>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402" name="円/楕円 401"/>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117111</xdr:rowOff>
    </xdr:from>
    <xdr:ext cx="762000" cy="259045"/>
    <xdr:sp macro="" textlink="">
      <xdr:nvSpPr>
        <xdr:cNvPr id="403"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90932</xdr:rowOff>
    </xdr:from>
    <xdr:to>
      <xdr:col>23</xdr:col>
      <xdr:colOff>457200</xdr:colOff>
      <xdr:row>39</xdr:row>
      <xdr:rowOff>21082</xdr:rowOff>
    </xdr:to>
    <xdr:sp macro="" textlink="">
      <xdr:nvSpPr>
        <xdr:cNvPr id="404" name="円/楕円 403"/>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31259</xdr:rowOff>
    </xdr:from>
    <xdr:ext cx="736600" cy="259045"/>
    <xdr:sp macro="" textlink="">
      <xdr:nvSpPr>
        <xdr:cNvPr id="405" name="テキスト ボックス 404"/>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148844</xdr:rowOff>
    </xdr:from>
    <xdr:to>
      <xdr:col>22</xdr:col>
      <xdr:colOff>254000</xdr:colOff>
      <xdr:row>39</xdr:row>
      <xdr:rowOff>78994</xdr:rowOff>
    </xdr:to>
    <xdr:sp macro="" textlink="">
      <xdr:nvSpPr>
        <xdr:cNvPr id="406" name="円/楕円 405"/>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89171</xdr:rowOff>
    </xdr:from>
    <xdr:ext cx="762000" cy="259045"/>
    <xdr:sp macro="" textlink="">
      <xdr:nvSpPr>
        <xdr:cNvPr id="407" name="テキスト ボックス 406"/>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112522</xdr:rowOff>
    </xdr:from>
    <xdr:to>
      <xdr:col>21</xdr:col>
      <xdr:colOff>50800</xdr:colOff>
      <xdr:row>40</xdr:row>
      <xdr:rowOff>42672</xdr:rowOff>
    </xdr:to>
    <xdr:sp macro="" textlink="">
      <xdr:nvSpPr>
        <xdr:cNvPr id="408" name="円/楕円 407"/>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52849</xdr:rowOff>
    </xdr:from>
    <xdr:ext cx="762000" cy="259045"/>
    <xdr:sp macro="" textlink="">
      <xdr:nvSpPr>
        <xdr:cNvPr id="409" name="テキスト ボックス 408"/>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410" name="円/楕円 409"/>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411" name="テキスト ボックス 410"/>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地方債残高は上昇したものの、設立法人等の債務に対する負債見込み額の減少や、職員の年齢構成の変化による退職手当負担見込み額等の減少などにより、将来負担比率は</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ポイント改善された。</a:t>
          </a:r>
          <a:endParaRPr kumimoji="1" lang="en-US" altLang="ja-JP" sz="1300">
            <a:solidFill>
              <a:sysClr val="windowText" lastClr="000000"/>
            </a:solidFill>
            <a:latin typeface="ＭＳ Ｐゴシック"/>
          </a:endParaRP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今後も庁舎整備や既存公共施設の老朽化対策等に向け、市債の発行増は避けられないことから、引き続き交付税措置などの有利な地方債の活用に努め、市の実質的な負担額の軽減を図っていく。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102023</xdr:rowOff>
    </xdr:from>
    <xdr:to>
      <xdr:col>24</xdr:col>
      <xdr:colOff>558800</xdr:colOff>
      <xdr:row>16</xdr:row>
      <xdr:rowOff>111675</xdr:rowOff>
    </xdr:to>
    <xdr:cxnSp macro="">
      <xdr:nvCxnSpPr>
        <xdr:cNvPr id="445" name="直線コネクタ 444"/>
        <xdr:cNvCxnSpPr/>
      </xdr:nvCxnSpPr>
      <xdr:spPr>
        <a:xfrm flipV="1">
          <a:off x="16179800" y="284522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6"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7" name="フローチャート : 判断 446"/>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156845</xdr:rowOff>
    </xdr:from>
    <xdr:to>
      <xdr:col>23</xdr:col>
      <xdr:colOff>406400</xdr:colOff>
      <xdr:row>16</xdr:row>
      <xdr:rowOff>111675</xdr:rowOff>
    </xdr:to>
    <xdr:cxnSp macro="">
      <xdr:nvCxnSpPr>
        <xdr:cNvPr id="448" name="直線コネクタ 447"/>
        <xdr:cNvCxnSpPr/>
      </xdr:nvCxnSpPr>
      <xdr:spPr>
        <a:xfrm>
          <a:off x="15290800" y="2728595"/>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9" name="フローチャート : 判断 44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0" name="テキスト ボックス 44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156845</xdr:rowOff>
    </xdr:from>
    <xdr:to>
      <xdr:col>22</xdr:col>
      <xdr:colOff>203200</xdr:colOff>
      <xdr:row>16</xdr:row>
      <xdr:rowOff>65828</xdr:rowOff>
    </xdr:to>
    <xdr:cxnSp macro="">
      <xdr:nvCxnSpPr>
        <xdr:cNvPr id="451" name="直線コネクタ 450"/>
        <xdr:cNvCxnSpPr/>
      </xdr:nvCxnSpPr>
      <xdr:spPr>
        <a:xfrm flipV="1">
          <a:off x="14401800" y="2728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2" name="フローチャート : 判断 45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3" name="テキスト ボックス 45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65828</xdr:rowOff>
    </xdr:from>
    <xdr:to>
      <xdr:col>21</xdr:col>
      <xdr:colOff>0</xdr:colOff>
      <xdr:row>16</xdr:row>
      <xdr:rowOff>124545</xdr:rowOff>
    </xdr:to>
    <xdr:cxnSp macro="">
      <xdr:nvCxnSpPr>
        <xdr:cNvPr id="454" name="直線コネクタ 453"/>
        <xdr:cNvCxnSpPr/>
      </xdr:nvCxnSpPr>
      <xdr:spPr>
        <a:xfrm flipV="1">
          <a:off x="13512800" y="2809028"/>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5" name="フローチャート : 判断 45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6" name="テキスト ボックス 45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7" name="フローチャート : 判断 45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8" name="テキスト ボックス 45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51223</xdr:rowOff>
    </xdr:from>
    <xdr:to>
      <xdr:col>24</xdr:col>
      <xdr:colOff>609600</xdr:colOff>
      <xdr:row>16</xdr:row>
      <xdr:rowOff>152823</xdr:rowOff>
    </xdr:to>
    <xdr:sp macro="" textlink="">
      <xdr:nvSpPr>
        <xdr:cNvPr id="464" name="円/楕円 463"/>
        <xdr:cNvSpPr/>
      </xdr:nvSpPr>
      <xdr:spPr>
        <a:xfrm>
          <a:off x="169672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23300</xdr:rowOff>
    </xdr:from>
    <xdr:ext cx="762000" cy="259045"/>
    <xdr:sp macro="" textlink="">
      <xdr:nvSpPr>
        <xdr:cNvPr id="465" name="将来負担の状況該当値テキスト"/>
        <xdr:cNvSpPr txBox="1"/>
      </xdr:nvSpPr>
      <xdr:spPr>
        <a:xfrm>
          <a:off x="17106900" y="27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60875</xdr:rowOff>
    </xdr:from>
    <xdr:to>
      <xdr:col>23</xdr:col>
      <xdr:colOff>457200</xdr:colOff>
      <xdr:row>16</xdr:row>
      <xdr:rowOff>162475</xdr:rowOff>
    </xdr:to>
    <xdr:sp macro="" textlink="">
      <xdr:nvSpPr>
        <xdr:cNvPr id="466" name="円/楕円 465"/>
        <xdr:cNvSpPr/>
      </xdr:nvSpPr>
      <xdr:spPr>
        <a:xfrm>
          <a:off x="16129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147252</xdr:rowOff>
    </xdr:from>
    <xdr:ext cx="736600" cy="259045"/>
    <xdr:sp macro="" textlink="">
      <xdr:nvSpPr>
        <xdr:cNvPr id="467" name="テキスト ボックス 466"/>
        <xdr:cNvSpPr txBox="1"/>
      </xdr:nvSpPr>
      <xdr:spPr>
        <a:xfrm>
          <a:off x="15798800" y="289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106045</xdr:rowOff>
    </xdr:from>
    <xdr:to>
      <xdr:col>22</xdr:col>
      <xdr:colOff>254000</xdr:colOff>
      <xdr:row>16</xdr:row>
      <xdr:rowOff>36195</xdr:rowOff>
    </xdr:to>
    <xdr:sp macro="" textlink="">
      <xdr:nvSpPr>
        <xdr:cNvPr id="468" name="円/楕円 467"/>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20972</xdr:rowOff>
    </xdr:from>
    <xdr:ext cx="762000" cy="259045"/>
    <xdr:sp macro="" textlink="">
      <xdr:nvSpPr>
        <xdr:cNvPr id="469" name="テキスト ボックス 468"/>
        <xdr:cNvSpPr txBox="1"/>
      </xdr:nvSpPr>
      <xdr:spPr>
        <a:xfrm>
          <a:off x="14909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15028</xdr:rowOff>
    </xdr:from>
    <xdr:to>
      <xdr:col>21</xdr:col>
      <xdr:colOff>50800</xdr:colOff>
      <xdr:row>16</xdr:row>
      <xdr:rowOff>116628</xdr:rowOff>
    </xdr:to>
    <xdr:sp macro="" textlink="">
      <xdr:nvSpPr>
        <xdr:cNvPr id="470" name="円/楕円 469"/>
        <xdr:cNvSpPr/>
      </xdr:nvSpPr>
      <xdr:spPr>
        <a:xfrm>
          <a:off x="14351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101405</xdr:rowOff>
    </xdr:from>
    <xdr:ext cx="762000" cy="259045"/>
    <xdr:sp macro="" textlink="">
      <xdr:nvSpPr>
        <xdr:cNvPr id="471" name="テキスト ボックス 470"/>
        <xdr:cNvSpPr txBox="1"/>
      </xdr:nvSpPr>
      <xdr:spPr>
        <a:xfrm>
          <a:off x="14020800" y="2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73745</xdr:rowOff>
    </xdr:from>
    <xdr:to>
      <xdr:col>19</xdr:col>
      <xdr:colOff>533400</xdr:colOff>
      <xdr:row>17</xdr:row>
      <xdr:rowOff>3895</xdr:rowOff>
    </xdr:to>
    <xdr:sp macro="" textlink="">
      <xdr:nvSpPr>
        <xdr:cNvPr id="472" name="円/楕円 471"/>
        <xdr:cNvSpPr/>
      </xdr:nvSpPr>
      <xdr:spPr>
        <a:xfrm>
          <a:off x="13462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160122</xdr:rowOff>
    </xdr:from>
    <xdr:ext cx="762000" cy="259045"/>
    <xdr:sp macro="" textlink="">
      <xdr:nvSpPr>
        <xdr:cNvPr id="473" name="テキスト ボックス 472"/>
        <xdr:cNvSpPr txBox="1"/>
      </xdr:nvSpPr>
      <xdr:spPr>
        <a:xfrm>
          <a:off x="13131800" y="290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113,587
111,935
111.78
41,615,221
40,757,533
733,615
24,823,117
54,892,514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定年退職者の増により、前年度に比べ高い数値となり、類似団体の平均値と比較しても高い数値となっている。</a:t>
          </a:r>
          <a:endParaRPr kumimoji="1" lang="en-US" altLang="ja-JP" sz="1300">
            <a:latin typeface="ＭＳ Ｐゴシック"/>
          </a:endParaRPr>
        </a:p>
        <a:p>
          <a:r>
            <a:rPr kumimoji="1" lang="ja-JP" altLang="en-US" sz="1300">
              <a:latin typeface="ＭＳ Ｐゴシック"/>
            </a:rPr>
            <a:t>　今後は職員の若返りによる人件費の抑制は見込まれるものの、退職者数の動向による影響は大きいため、引き続き、「丸亀市定員適正化計画」に基づいた職員数の管理に努める。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40</xdr:row>
      <xdr:rowOff>78015</xdr:rowOff>
    </xdr:to>
    <xdr:cxnSp macro="">
      <xdr:nvCxnSpPr>
        <xdr:cNvPr id="68" name="直線コネクタ 67"/>
        <xdr:cNvCxnSpPr/>
      </xdr:nvCxnSpPr>
      <xdr:spPr>
        <a:xfrm>
          <a:off x="3987800" y="6805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83457</xdr:rowOff>
    </xdr:from>
    <xdr:to>
      <xdr:col>5</xdr:col>
      <xdr:colOff>549275</xdr:colOff>
      <xdr:row>39</xdr:row>
      <xdr:rowOff>118835</xdr:rowOff>
    </xdr:to>
    <xdr:cxnSp macro="">
      <xdr:nvCxnSpPr>
        <xdr:cNvPr id="71" name="直線コネクタ 70"/>
        <xdr:cNvCxnSpPr/>
      </xdr:nvCxnSpPr>
      <xdr:spPr>
        <a:xfrm>
          <a:off x="3098800" y="65985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83457</xdr:rowOff>
    </xdr:from>
    <xdr:to>
      <xdr:col>4</xdr:col>
      <xdr:colOff>346075</xdr:colOff>
      <xdr:row>39</xdr:row>
      <xdr:rowOff>129722</xdr:rowOff>
    </xdr:to>
    <xdr:cxnSp macro="">
      <xdr:nvCxnSpPr>
        <xdr:cNvPr id="74" name="直線コネクタ 73"/>
        <xdr:cNvCxnSpPr/>
      </xdr:nvCxnSpPr>
      <xdr:spPr>
        <a:xfrm flipV="1">
          <a:off x="2209800" y="65985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129722</xdr:rowOff>
    </xdr:from>
    <xdr:to>
      <xdr:col>3</xdr:col>
      <xdr:colOff>142875</xdr:colOff>
      <xdr:row>41</xdr:row>
      <xdr:rowOff>37193</xdr:rowOff>
    </xdr:to>
    <xdr:cxnSp macro="">
      <xdr:nvCxnSpPr>
        <xdr:cNvPr id="77" name="直線コネクタ 76"/>
        <xdr:cNvCxnSpPr/>
      </xdr:nvCxnSpPr>
      <xdr:spPr>
        <a:xfrm flipV="1">
          <a:off x="1320800" y="68162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27215</xdr:rowOff>
    </xdr:from>
    <xdr:to>
      <xdr:col>7</xdr:col>
      <xdr:colOff>66675</xdr:colOff>
      <xdr:row>40</xdr:row>
      <xdr:rowOff>128815</xdr:rowOff>
    </xdr:to>
    <xdr:sp macro="" textlink="">
      <xdr:nvSpPr>
        <xdr:cNvPr id="87" name="円/楕円 86"/>
        <xdr:cNvSpPr/>
      </xdr:nvSpPr>
      <xdr:spPr>
        <a:xfrm>
          <a:off x="4775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107242</xdr:rowOff>
    </xdr:from>
    <xdr:ext cx="762000" cy="259045"/>
    <xdr:sp macro="" textlink="">
      <xdr:nvSpPr>
        <xdr:cNvPr id="88" name="人件費該当値テキスト"/>
        <xdr:cNvSpPr txBox="1"/>
      </xdr:nvSpPr>
      <xdr:spPr>
        <a:xfrm>
          <a:off x="4914900" y="67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68035</xdr:rowOff>
    </xdr:from>
    <xdr:to>
      <xdr:col>5</xdr:col>
      <xdr:colOff>600075</xdr:colOff>
      <xdr:row>39</xdr:row>
      <xdr:rowOff>169635</xdr:rowOff>
    </xdr:to>
    <xdr:sp macro="" textlink="">
      <xdr:nvSpPr>
        <xdr:cNvPr id="89" name="円/楕円 88"/>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90" name="テキスト ボックス 89"/>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32657</xdr:rowOff>
    </xdr:from>
    <xdr:to>
      <xdr:col>4</xdr:col>
      <xdr:colOff>396875</xdr:colOff>
      <xdr:row>38</xdr:row>
      <xdr:rowOff>134257</xdr:rowOff>
    </xdr:to>
    <xdr:sp macro="" textlink="">
      <xdr:nvSpPr>
        <xdr:cNvPr id="91" name="円/楕円 90"/>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92" name="テキスト ボックス 91"/>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78922</xdr:rowOff>
    </xdr:from>
    <xdr:to>
      <xdr:col>3</xdr:col>
      <xdr:colOff>193675</xdr:colOff>
      <xdr:row>40</xdr:row>
      <xdr:rowOff>9072</xdr:rowOff>
    </xdr:to>
    <xdr:sp macro="" textlink="">
      <xdr:nvSpPr>
        <xdr:cNvPr id="93" name="円/楕円 92"/>
        <xdr:cNvSpPr/>
      </xdr:nvSpPr>
      <xdr:spPr>
        <a:xfrm>
          <a:off x="2159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165299</xdr:rowOff>
    </xdr:from>
    <xdr:ext cx="762000" cy="259045"/>
    <xdr:sp macro="" textlink="">
      <xdr:nvSpPr>
        <xdr:cNvPr id="94" name="テキスト ボックス 93"/>
        <xdr:cNvSpPr txBox="1"/>
      </xdr:nvSpPr>
      <xdr:spPr>
        <a:xfrm>
          <a:off x="1828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95" name="円/楕円 94"/>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96" name="テキスト ボックス 95"/>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丸亀市民球場の維持管理経費のほか、地方創生関連事業の実施などにより物件費の比率は上昇しているものの、類似団体との比較においては依然として低い比率となっている。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今後も充当財源の確保や予算執行段階での歳出抑制に努めていく。</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105229</xdr:rowOff>
    </xdr:from>
    <xdr:to>
      <xdr:col>24</xdr:col>
      <xdr:colOff>31750</xdr:colOff>
      <xdr:row>14</xdr:row>
      <xdr:rowOff>127000</xdr:rowOff>
    </xdr:to>
    <xdr:cxnSp macro="">
      <xdr:nvCxnSpPr>
        <xdr:cNvPr id="131" name="直線コネクタ 130"/>
        <xdr:cNvCxnSpPr/>
      </xdr:nvCxnSpPr>
      <xdr:spPr>
        <a:xfrm>
          <a:off x="15671800" y="2505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14</xdr:row>
      <xdr:rowOff>105229</xdr:rowOff>
    </xdr:to>
    <xdr:cxnSp macro="">
      <xdr:nvCxnSpPr>
        <xdr:cNvPr id="134" name="直線コネクタ 133"/>
        <xdr:cNvCxnSpPr/>
      </xdr:nvCxnSpPr>
      <xdr:spPr>
        <a:xfrm>
          <a:off x="14782800" y="2385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14</xdr:row>
      <xdr:rowOff>29029</xdr:rowOff>
    </xdr:to>
    <xdr:cxnSp macro="">
      <xdr:nvCxnSpPr>
        <xdr:cNvPr id="137" name="直線コネクタ 136"/>
        <xdr:cNvCxnSpPr/>
      </xdr:nvCxnSpPr>
      <xdr:spPr>
        <a:xfrm flipV="1">
          <a:off x="13893800" y="2385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14</xdr:row>
      <xdr:rowOff>29029</xdr:rowOff>
    </xdr:to>
    <xdr:cxnSp macro="">
      <xdr:nvCxnSpPr>
        <xdr:cNvPr id="140" name="直線コネクタ 139"/>
        <xdr:cNvCxnSpPr/>
      </xdr:nvCxnSpPr>
      <xdr:spPr>
        <a:xfrm>
          <a:off x="13004800" y="2385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50" name="円/楕円 149"/>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51"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54429</xdr:rowOff>
    </xdr:from>
    <xdr:to>
      <xdr:col>22</xdr:col>
      <xdr:colOff>615950</xdr:colOff>
      <xdr:row>14</xdr:row>
      <xdr:rowOff>156029</xdr:rowOff>
    </xdr:to>
    <xdr:sp macro="" textlink="">
      <xdr:nvSpPr>
        <xdr:cNvPr id="152" name="円/楕円 151"/>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166206</xdr:rowOff>
    </xdr:from>
    <xdr:ext cx="736600" cy="259045"/>
    <xdr:sp macro="" textlink="">
      <xdr:nvSpPr>
        <xdr:cNvPr id="153" name="テキスト ボックス 152"/>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4" name="円/楕円 153"/>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5" name="テキスト ボックス 154"/>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6" name="円/楕円 155"/>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7" name="テキスト ボックス 156"/>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8" name="円/楕円 157"/>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9" name="テキスト ボックス 158"/>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年度からのこども医療費の給付対象者拡充などの子育て支援施策の充実や、生活保護費の増により、扶助費が増加しており、類似団体の中でも高い数値となっている。</a:t>
          </a:r>
          <a:endParaRPr kumimoji="1" lang="en-US" altLang="ja-JP" sz="1300">
            <a:latin typeface="ＭＳ Ｐゴシック"/>
          </a:endParaRPr>
        </a:p>
        <a:p>
          <a:r>
            <a:rPr kumimoji="1" lang="ja-JP" altLang="en-US" sz="1300">
              <a:latin typeface="ＭＳ Ｐゴシック"/>
            </a:rPr>
            <a:t>　今後も引き続き、国の制度改正等の動向に注視しつつ、対象者数などの推移もしっかりと監視していく。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31750</xdr:rowOff>
    </xdr:to>
    <xdr:cxnSp macro="">
      <xdr:nvCxnSpPr>
        <xdr:cNvPr id="192" name="直線コネクタ 191"/>
        <xdr:cNvCxnSpPr/>
      </xdr:nvCxnSpPr>
      <xdr:spPr>
        <a:xfrm>
          <a:off x="3987800" y="10299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60</xdr:row>
      <xdr:rowOff>12700</xdr:rowOff>
    </xdr:to>
    <xdr:cxnSp macro="">
      <xdr:nvCxnSpPr>
        <xdr:cNvPr id="195" name="直線コネクタ 194"/>
        <xdr:cNvCxnSpPr/>
      </xdr:nvCxnSpPr>
      <xdr:spPr>
        <a:xfrm>
          <a:off x="3098800" y="10033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107950</xdr:rowOff>
    </xdr:to>
    <xdr:cxnSp macro="">
      <xdr:nvCxnSpPr>
        <xdr:cNvPr id="198" name="直線コネクタ 197"/>
        <xdr:cNvCxnSpPr/>
      </xdr:nvCxnSpPr>
      <xdr:spPr>
        <a:xfrm flipV="1">
          <a:off x="2209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31750</xdr:rowOff>
    </xdr:from>
    <xdr:to>
      <xdr:col>3</xdr:col>
      <xdr:colOff>142875</xdr:colOff>
      <xdr:row>58</xdr:row>
      <xdr:rowOff>107950</xdr:rowOff>
    </xdr:to>
    <xdr:cxnSp macro="">
      <xdr:nvCxnSpPr>
        <xdr:cNvPr id="201" name="直線コネクタ 200"/>
        <xdr:cNvCxnSpPr/>
      </xdr:nvCxnSpPr>
      <xdr:spPr>
        <a:xfrm>
          <a:off x="1320800" y="997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5" name="テキスト ボックス 204"/>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152400</xdr:rowOff>
    </xdr:from>
    <xdr:to>
      <xdr:col>7</xdr:col>
      <xdr:colOff>66675</xdr:colOff>
      <xdr:row>60</xdr:row>
      <xdr:rowOff>82550</xdr:rowOff>
    </xdr:to>
    <xdr:sp macro="" textlink="">
      <xdr:nvSpPr>
        <xdr:cNvPr id="211" name="円/楕円 210"/>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124477</xdr:rowOff>
    </xdr:from>
    <xdr:ext cx="762000" cy="259045"/>
    <xdr:sp macro="" textlink="">
      <xdr:nvSpPr>
        <xdr:cNvPr id="212" name="扶助費該当値テキスト"/>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13" name="円/楕円 212"/>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4" name="テキスト ボックス 213"/>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5" name="円/楕円 214"/>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6" name="テキスト ボックス 215"/>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57150</xdr:rowOff>
    </xdr:from>
    <xdr:to>
      <xdr:col>3</xdr:col>
      <xdr:colOff>193675</xdr:colOff>
      <xdr:row>58</xdr:row>
      <xdr:rowOff>158750</xdr:rowOff>
    </xdr:to>
    <xdr:sp macro="" textlink="">
      <xdr:nvSpPr>
        <xdr:cNvPr id="217" name="円/楕円 216"/>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143527</xdr:rowOff>
    </xdr:from>
    <xdr:ext cx="762000" cy="259045"/>
    <xdr:sp macro="" textlink="">
      <xdr:nvSpPr>
        <xdr:cNvPr id="218" name="テキスト ボックス 217"/>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152400</xdr:rowOff>
    </xdr:from>
    <xdr:to>
      <xdr:col>1</xdr:col>
      <xdr:colOff>676275</xdr:colOff>
      <xdr:row>58</xdr:row>
      <xdr:rowOff>82550</xdr:rowOff>
    </xdr:to>
    <xdr:sp macro="" textlink="">
      <xdr:nvSpPr>
        <xdr:cNvPr id="219" name="円/楕円 218"/>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67327</xdr:rowOff>
    </xdr:from>
    <xdr:ext cx="762000" cy="259045"/>
    <xdr:sp macro="" textlink="">
      <xdr:nvSpPr>
        <xdr:cNvPr id="220" name="テキスト ボックス 219"/>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経年劣化による施設等の維持補修費に一定額が必要であることや、社会保障関連の特別会計への繰出金が増加したことにより前年度と比較して数値が上昇した。</a:t>
          </a:r>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今後は公共施設等総合管理計画の策定・推進などにより、計画的な事業費執行を行うとともに施設関連の経費削減に努めていく。　また、繰出金についても、国の制度改正等の動向に留意しながら適正に繰出しを行っていく。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6350</xdr:rowOff>
    </xdr:to>
    <xdr:cxnSp macro="">
      <xdr:nvCxnSpPr>
        <xdr:cNvPr id="253" name="直線コネクタ 252"/>
        <xdr:cNvCxnSpPr/>
      </xdr:nvCxnSpPr>
      <xdr:spPr>
        <a:xfrm>
          <a:off x="15671800" y="972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127000</xdr:rowOff>
    </xdr:to>
    <xdr:cxnSp macro="">
      <xdr:nvCxnSpPr>
        <xdr:cNvPr id="256" name="直線コネクタ 255"/>
        <xdr:cNvCxnSpPr/>
      </xdr:nvCxnSpPr>
      <xdr:spPr>
        <a:xfrm>
          <a:off x="14782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0</xdr:rowOff>
    </xdr:from>
    <xdr:to>
      <xdr:col>21</xdr:col>
      <xdr:colOff>361950</xdr:colOff>
      <xdr:row>56</xdr:row>
      <xdr:rowOff>12700</xdr:rowOff>
    </xdr:to>
    <xdr:cxnSp macro="">
      <xdr:nvCxnSpPr>
        <xdr:cNvPr id="259" name="直線コネクタ 258"/>
        <xdr:cNvCxnSpPr/>
      </xdr:nvCxnSpPr>
      <xdr:spPr>
        <a:xfrm>
          <a:off x="13893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0</xdr:rowOff>
    </xdr:to>
    <xdr:cxnSp macro="">
      <xdr:nvCxnSpPr>
        <xdr:cNvPr id="262" name="直線コネクタ 261"/>
        <xdr:cNvCxnSpPr/>
      </xdr:nvCxnSpPr>
      <xdr:spPr>
        <a:xfrm>
          <a:off x="13004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72" name="円/楕円 271"/>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73"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4" name="円/楕円 27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75" name="テキスト ボックス 274"/>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6" name="円/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78" name="円/楕円 277"/>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79" name="テキスト ボックス 27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80" name="円/楕円 279"/>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48277</xdr:rowOff>
    </xdr:from>
    <xdr:ext cx="762000" cy="259045"/>
    <xdr:sp macro="" textlink="">
      <xdr:nvSpPr>
        <xdr:cNvPr id="281" name="テキスト ボックス 280"/>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丸亀市補助金等見直し基準に基づき、補助金の見直しに取り組む中で、補助費等は減少傾向にあり、類似団体との比較においても低率となっている。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今後も毎年度、予算編成時における補助金等の見直しを継続し、補助費等の適正化に努めていく。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107950</xdr:rowOff>
    </xdr:to>
    <xdr:cxnSp macro="">
      <xdr:nvCxnSpPr>
        <xdr:cNvPr id="313" name="直線コネクタ 312"/>
        <xdr:cNvCxnSpPr/>
      </xdr:nvCxnSpPr>
      <xdr:spPr>
        <a:xfrm>
          <a:off x="15671800" y="607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77470</xdr:rowOff>
    </xdr:from>
    <xdr:to>
      <xdr:col>22</xdr:col>
      <xdr:colOff>565150</xdr:colOff>
      <xdr:row>35</xdr:row>
      <xdr:rowOff>107950</xdr:rowOff>
    </xdr:to>
    <xdr:cxnSp macro="">
      <xdr:nvCxnSpPr>
        <xdr:cNvPr id="316" name="直線コネクタ 315"/>
        <xdr:cNvCxnSpPr/>
      </xdr:nvCxnSpPr>
      <xdr:spPr>
        <a:xfrm flipV="1">
          <a:off x="14782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8" name="テキスト ボックス 31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161290</xdr:rowOff>
    </xdr:to>
    <xdr:cxnSp macro="">
      <xdr:nvCxnSpPr>
        <xdr:cNvPr id="319" name="直線コネクタ 318"/>
        <xdr:cNvCxnSpPr/>
      </xdr:nvCxnSpPr>
      <xdr:spPr>
        <a:xfrm flipV="1">
          <a:off x="13893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111760</xdr:rowOff>
    </xdr:to>
    <xdr:cxnSp macro="">
      <xdr:nvCxnSpPr>
        <xdr:cNvPr id="322" name="直線コネクタ 321"/>
        <xdr:cNvCxnSpPr/>
      </xdr:nvCxnSpPr>
      <xdr:spPr>
        <a:xfrm flipV="1">
          <a:off x="13004800" y="616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32" name="円/楕円 331"/>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33"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26670</xdr:rowOff>
    </xdr:from>
    <xdr:to>
      <xdr:col>22</xdr:col>
      <xdr:colOff>615950</xdr:colOff>
      <xdr:row>35</xdr:row>
      <xdr:rowOff>128270</xdr:rowOff>
    </xdr:to>
    <xdr:sp macro="" textlink="">
      <xdr:nvSpPr>
        <xdr:cNvPr id="334" name="円/楕円 333"/>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138447</xdr:rowOff>
    </xdr:from>
    <xdr:ext cx="736600" cy="259045"/>
    <xdr:sp macro="" textlink="">
      <xdr:nvSpPr>
        <xdr:cNvPr id="335" name="テキスト ボックス 334"/>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6" name="円/楕円 335"/>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7" name="テキスト ボックス 336"/>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8" name="円/楕円 33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9" name="テキスト ボックス 338"/>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40" name="円/楕円 339"/>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41" name="テキスト ボックス 340"/>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合併特例債の償還が本格化しているため、公債費は増加傾向にあり、平成</a:t>
          </a:r>
          <a:r>
            <a:rPr kumimoji="1" lang="en-US" altLang="ja-JP" sz="1300">
              <a:latin typeface="ＭＳ Ｐゴシック"/>
            </a:rPr>
            <a:t>27</a:t>
          </a:r>
          <a:r>
            <a:rPr kumimoji="1" lang="ja-JP" altLang="en-US" sz="1300">
              <a:latin typeface="ＭＳ Ｐゴシック"/>
            </a:rPr>
            <a:t>年度は類似団体の平均値と比べて高い数値となった。　</a:t>
          </a:r>
          <a:endParaRPr kumimoji="1" lang="en-US" altLang="ja-JP" sz="1300">
            <a:latin typeface="ＭＳ Ｐゴシック"/>
          </a:endParaRPr>
        </a:p>
        <a:p>
          <a:r>
            <a:rPr kumimoji="1" lang="ja-JP" altLang="en-US" sz="1300">
              <a:latin typeface="ＭＳ Ｐゴシック"/>
            </a:rPr>
            <a:t>　今後も、庁舎建替えのほか、施設の老朽化対策など、地方債の発行を予定している事業も多く、交付税措置のある有利な起債の活用に努めながら、公債費の動向に十分留意していく。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147574</xdr:rowOff>
    </xdr:to>
    <xdr:cxnSp macro="">
      <xdr:nvCxnSpPr>
        <xdr:cNvPr id="371" name="直線コネクタ 370"/>
        <xdr:cNvCxnSpPr/>
      </xdr:nvCxnSpPr>
      <xdr:spPr>
        <a:xfrm>
          <a:off x="3987800" y="132760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74422</xdr:rowOff>
    </xdr:to>
    <xdr:cxnSp macro="">
      <xdr:nvCxnSpPr>
        <xdr:cNvPr id="374" name="直線コネクタ 373"/>
        <xdr:cNvCxnSpPr/>
      </xdr:nvCxnSpPr>
      <xdr:spPr>
        <a:xfrm>
          <a:off x="3098800" y="13225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6" name="テキスト ボックス 37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77</xdr:row>
      <xdr:rowOff>24130</xdr:rowOff>
    </xdr:to>
    <xdr:cxnSp macro="">
      <xdr:nvCxnSpPr>
        <xdr:cNvPr id="377" name="直線コネクタ 376"/>
        <xdr:cNvCxnSpPr/>
      </xdr:nvCxnSpPr>
      <xdr:spPr>
        <a:xfrm>
          <a:off x="2209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9" name="テキスト ボックス 37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76</xdr:row>
      <xdr:rowOff>131572</xdr:rowOff>
    </xdr:to>
    <xdr:cxnSp macro="">
      <xdr:nvCxnSpPr>
        <xdr:cNvPr id="380" name="直線コネクタ 379"/>
        <xdr:cNvCxnSpPr/>
      </xdr:nvCxnSpPr>
      <xdr:spPr>
        <a:xfrm>
          <a:off x="1320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90" name="円/楕円 389"/>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68851</xdr:rowOff>
    </xdr:from>
    <xdr:ext cx="762000" cy="259045"/>
    <xdr:sp macro="" textlink="">
      <xdr:nvSpPr>
        <xdr:cNvPr id="391"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92" name="円/楕円 391"/>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93" name="テキスト ボックス 39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4" name="円/楕円 393"/>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5" name="テキスト ボックス 394"/>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96" name="円/楕円 395"/>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97" name="テキスト ボックス 396"/>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8" name="円/楕円 397"/>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99" name="テキスト ボックス 398"/>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人件費や扶助費といった義務的経費の増加や、市税収入の減少によって、近年硬直化が進む傾向が続いている。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今後も義務的経費の増加傾向が見込まれていることから、丸亀市行政改革プランや行政評価結果に基づく事務事業の改善に取り組んでいく。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77</xdr:row>
      <xdr:rowOff>51563</xdr:rowOff>
    </xdr:to>
    <xdr:cxnSp macro="">
      <xdr:nvCxnSpPr>
        <xdr:cNvPr id="430" name="直線コネクタ 429"/>
        <xdr:cNvCxnSpPr/>
      </xdr:nvCxnSpPr>
      <xdr:spPr>
        <a:xfrm>
          <a:off x="15671800" y="131480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65278</xdr:rowOff>
    </xdr:from>
    <xdr:to>
      <xdr:col>22</xdr:col>
      <xdr:colOff>565150</xdr:colOff>
      <xdr:row>76</xdr:row>
      <xdr:rowOff>117856</xdr:rowOff>
    </xdr:to>
    <xdr:cxnSp macro="">
      <xdr:nvCxnSpPr>
        <xdr:cNvPr id="433" name="直線コネクタ 432"/>
        <xdr:cNvCxnSpPr/>
      </xdr:nvCxnSpPr>
      <xdr:spPr>
        <a:xfrm>
          <a:off x="14782800" y="129240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65278</xdr:rowOff>
    </xdr:from>
    <xdr:to>
      <xdr:col>21</xdr:col>
      <xdr:colOff>361950</xdr:colOff>
      <xdr:row>76</xdr:row>
      <xdr:rowOff>35561</xdr:rowOff>
    </xdr:to>
    <xdr:cxnSp macro="">
      <xdr:nvCxnSpPr>
        <xdr:cNvPr id="436" name="直線コネクタ 435"/>
        <xdr:cNvCxnSpPr/>
      </xdr:nvCxnSpPr>
      <xdr:spPr>
        <a:xfrm flipV="1">
          <a:off x="13893800" y="129240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77</xdr:row>
      <xdr:rowOff>1270</xdr:rowOff>
    </xdr:to>
    <xdr:cxnSp macro="">
      <xdr:nvCxnSpPr>
        <xdr:cNvPr id="439" name="直線コネクタ 438"/>
        <xdr:cNvCxnSpPr/>
      </xdr:nvCxnSpPr>
      <xdr:spPr>
        <a:xfrm flipV="1">
          <a:off x="13004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1" name="テキスト ボックス 440"/>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9" name="円/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50"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51" name="円/楕円 450"/>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52" name="テキスト ボックス 451"/>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xdr:rowOff>
    </xdr:from>
    <xdr:to>
      <xdr:col>21</xdr:col>
      <xdr:colOff>412750</xdr:colOff>
      <xdr:row>75</xdr:row>
      <xdr:rowOff>116078</xdr:rowOff>
    </xdr:to>
    <xdr:sp macro="" textlink="">
      <xdr:nvSpPr>
        <xdr:cNvPr id="453" name="円/楕円 452"/>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126255</xdr:rowOff>
    </xdr:from>
    <xdr:ext cx="762000" cy="259045"/>
    <xdr:sp macro="" textlink="">
      <xdr:nvSpPr>
        <xdr:cNvPr id="454" name="テキスト ボックス 453"/>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5" name="円/楕円 454"/>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6" name="テキスト ボックス 455"/>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7" name="円/楕円 456"/>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8" name="テキスト ボックス 457"/>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香川県丸亀市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94844</xdr:rowOff>
    </xdr:from>
    <xdr:to>
      <xdr:col>4</xdr:col>
      <xdr:colOff>1117600</xdr:colOff>
      <xdr:row>16</xdr:row>
      <xdr:rowOff>151651</xdr:rowOff>
    </xdr:to>
    <xdr:cxnSp macro="">
      <xdr:nvCxnSpPr>
        <xdr:cNvPr id="50" name="直線コネクタ 49"/>
        <xdr:cNvCxnSpPr/>
      </xdr:nvCxnSpPr>
      <xdr:spPr bwMode="auto">
        <a:xfrm flipV="1">
          <a:off x="5003800" y="2885669"/>
          <a:ext cx="6477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151651</xdr:rowOff>
    </xdr:from>
    <xdr:to>
      <xdr:col>4</xdr:col>
      <xdr:colOff>469900</xdr:colOff>
      <xdr:row>17</xdr:row>
      <xdr:rowOff>30340</xdr:rowOff>
    </xdr:to>
    <xdr:cxnSp macro="">
      <xdr:nvCxnSpPr>
        <xdr:cNvPr id="53" name="直線コネクタ 52"/>
        <xdr:cNvCxnSpPr/>
      </xdr:nvCxnSpPr>
      <xdr:spPr bwMode="auto">
        <a:xfrm flipV="1">
          <a:off x="4305300" y="2942476"/>
          <a:ext cx="698500" cy="5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51820</xdr:rowOff>
    </xdr:from>
    <xdr:ext cx="736600" cy="259045"/>
    <xdr:sp macro="" textlink="">
      <xdr:nvSpPr>
        <xdr:cNvPr id="55" name="テキスト ボックス 54"/>
        <xdr:cNvSpPr txBox="1"/>
      </xdr:nvSpPr>
      <xdr:spPr>
        <a:xfrm>
          <a:off x="4622800" y="301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142240</xdr:rowOff>
    </xdr:from>
    <xdr:to>
      <xdr:col>3</xdr:col>
      <xdr:colOff>904875</xdr:colOff>
      <xdr:row>17</xdr:row>
      <xdr:rowOff>30340</xdr:rowOff>
    </xdr:to>
    <xdr:cxnSp macro="">
      <xdr:nvCxnSpPr>
        <xdr:cNvPr id="56" name="直線コネクタ 55"/>
        <xdr:cNvCxnSpPr/>
      </xdr:nvCxnSpPr>
      <xdr:spPr bwMode="auto">
        <a:xfrm>
          <a:off x="3606800" y="2933065"/>
          <a:ext cx="698500" cy="59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168605</xdr:rowOff>
    </xdr:from>
    <xdr:to>
      <xdr:col>3</xdr:col>
      <xdr:colOff>206375</xdr:colOff>
      <xdr:row>16</xdr:row>
      <xdr:rowOff>142240</xdr:rowOff>
    </xdr:to>
    <xdr:cxnSp macro="">
      <xdr:nvCxnSpPr>
        <xdr:cNvPr id="59" name="直線コネクタ 58"/>
        <xdr:cNvCxnSpPr/>
      </xdr:nvCxnSpPr>
      <xdr:spPr bwMode="auto">
        <a:xfrm>
          <a:off x="2908300" y="2787980"/>
          <a:ext cx="698500" cy="145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22255</xdr:rowOff>
    </xdr:from>
    <xdr:ext cx="762000" cy="259045"/>
    <xdr:sp macro="" textlink="">
      <xdr:nvSpPr>
        <xdr:cNvPr id="61" name="テキスト ボックス 60"/>
        <xdr:cNvSpPr txBox="1"/>
      </xdr:nvSpPr>
      <xdr:spPr>
        <a:xfrm>
          <a:off x="3225800" y="2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100284</xdr:rowOff>
    </xdr:from>
    <xdr:ext cx="762000" cy="259045"/>
    <xdr:sp macro="" textlink="">
      <xdr:nvSpPr>
        <xdr:cNvPr id="63" name="テキスト ボックス 62"/>
        <xdr:cNvSpPr txBox="1"/>
      </xdr:nvSpPr>
      <xdr:spPr>
        <a:xfrm>
          <a:off x="25273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44044</xdr:rowOff>
    </xdr:from>
    <xdr:to>
      <xdr:col>5</xdr:col>
      <xdr:colOff>34925</xdr:colOff>
      <xdr:row>16</xdr:row>
      <xdr:rowOff>145644</xdr:rowOff>
    </xdr:to>
    <xdr:sp macro="" textlink="">
      <xdr:nvSpPr>
        <xdr:cNvPr id="69" name="円/楕円 68"/>
        <xdr:cNvSpPr/>
      </xdr:nvSpPr>
      <xdr:spPr bwMode="auto">
        <a:xfrm>
          <a:off x="5600700" y="283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60571</xdr:rowOff>
    </xdr:from>
    <xdr:ext cx="762000" cy="259045"/>
    <xdr:sp macro="" textlink="">
      <xdr:nvSpPr>
        <xdr:cNvPr id="70" name="人口1人当たり決算額の推移該当値テキスト130"/>
        <xdr:cNvSpPr txBox="1"/>
      </xdr:nvSpPr>
      <xdr:spPr>
        <a:xfrm>
          <a:off x="5740400" y="267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100851</xdr:rowOff>
    </xdr:from>
    <xdr:to>
      <xdr:col>4</xdr:col>
      <xdr:colOff>520700</xdr:colOff>
      <xdr:row>17</xdr:row>
      <xdr:rowOff>31001</xdr:rowOff>
    </xdr:to>
    <xdr:sp macro="" textlink="">
      <xdr:nvSpPr>
        <xdr:cNvPr id="71" name="円/楕円 70"/>
        <xdr:cNvSpPr/>
      </xdr:nvSpPr>
      <xdr:spPr bwMode="auto">
        <a:xfrm>
          <a:off x="4953000" y="289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41178</xdr:rowOff>
    </xdr:from>
    <xdr:ext cx="736600" cy="259045"/>
    <xdr:sp macro="" textlink="">
      <xdr:nvSpPr>
        <xdr:cNvPr id="72" name="テキスト ボックス 71"/>
        <xdr:cNvSpPr txBox="1"/>
      </xdr:nvSpPr>
      <xdr:spPr>
        <a:xfrm>
          <a:off x="4622800" y="266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150990</xdr:rowOff>
    </xdr:from>
    <xdr:to>
      <xdr:col>3</xdr:col>
      <xdr:colOff>955675</xdr:colOff>
      <xdr:row>17</xdr:row>
      <xdr:rowOff>81140</xdr:rowOff>
    </xdr:to>
    <xdr:sp macro="" textlink="">
      <xdr:nvSpPr>
        <xdr:cNvPr id="73" name="円/楕円 72"/>
        <xdr:cNvSpPr/>
      </xdr:nvSpPr>
      <xdr:spPr bwMode="auto">
        <a:xfrm>
          <a:off x="4254500" y="294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91317</xdr:rowOff>
    </xdr:from>
    <xdr:ext cx="762000" cy="259045"/>
    <xdr:sp macro="" textlink="">
      <xdr:nvSpPr>
        <xdr:cNvPr id="74" name="テキスト ボックス 73"/>
        <xdr:cNvSpPr txBox="1"/>
      </xdr:nvSpPr>
      <xdr:spPr>
        <a:xfrm>
          <a:off x="3924300" y="271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91440</xdr:rowOff>
    </xdr:from>
    <xdr:to>
      <xdr:col>3</xdr:col>
      <xdr:colOff>257175</xdr:colOff>
      <xdr:row>17</xdr:row>
      <xdr:rowOff>21590</xdr:rowOff>
    </xdr:to>
    <xdr:sp macro="" textlink="">
      <xdr:nvSpPr>
        <xdr:cNvPr id="75" name="円/楕円 74"/>
        <xdr:cNvSpPr/>
      </xdr:nvSpPr>
      <xdr:spPr bwMode="auto">
        <a:xfrm>
          <a:off x="3556000" y="288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31767</xdr:rowOff>
    </xdr:from>
    <xdr:ext cx="762000" cy="259045"/>
    <xdr:sp macro="" textlink="">
      <xdr:nvSpPr>
        <xdr:cNvPr id="76" name="テキスト ボックス 75"/>
        <xdr:cNvSpPr txBox="1"/>
      </xdr:nvSpPr>
      <xdr:spPr>
        <a:xfrm>
          <a:off x="3225800" y="265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66,350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117805</xdr:rowOff>
    </xdr:from>
    <xdr:to>
      <xdr:col>2</xdr:col>
      <xdr:colOff>692150</xdr:colOff>
      <xdr:row>16</xdr:row>
      <xdr:rowOff>47955</xdr:rowOff>
    </xdr:to>
    <xdr:sp macro="" textlink="">
      <xdr:nvSpPr>
        <xdr:cNvPr id="77" name="円/楕円 76"/>
        <xdr:cNvSpPr/>
      </xdr:nvSpPr>
      <xdr:spPr bwMode="auto">
        <a:xfrm>
          <a:off x="2857500" y="273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58132</xdr:rowOff>
    </xdr:from>
    <xdr:ext cx="762000" cy="259045"/>
    <xdr:sp macro="" textlink="">
      <xdr:nvSpPr>
        <xdr:cNvPr id="78" name="テキスト ボックス 77"/>
        <xdr:cNvSpPr txBox="1"/>
      </xdr:nvSpPr>
      <xdr:spPr>
        <a:xfrm>
          <a:off x="2527300" y="250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240729</xdr:rowOff>
    </xdr:from>
    <xdr:to>
      <xdr:col>4</xdr:col>
      <xdr:colOff>1117600</xdr:colOff>
      <xdr:row>35</xdr:row>
      <xdr:rowOff>319824</xdr:rowOff>
    </xdr:to>
    <xdr:cxnSp macro="">
      <xdr:nvCxnSpPr>
        <xdr:cNvPr id="111" name="直線コネクタ 110"/>
        <xdr:cNvCxnSpPr/>
      </xdr:nvCxnSpPr>
      <xdr:spPr bwMode="auto">
        <a:xfrm flipV="1">
          <a:off x="5003800" y="6851079"/>
          <a:ext cx="6477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236804</xdr:rowOff>
    </xdr:from>
    <xdr:to>
      <xdr:col>4</xdr:col>
      <xdr:colOff>469900</xdr:colOff>
      <xdr:row>35</xdr:row>
      <xdr:rowOff>319824</xdr:rowOff>
    </xdr:to>
    <xdr:cxnSp macro="">
      <xdr:nvCxnSpPr>
        <xdr:cNvPr id="114" name="直線コネクタ 113"/>
        <xdr:cNvCxnSpPr/>
      </xdr:nvCxnSpPr>
      <xdr:spPr bwMode="auto">
        <a:xfrm>
          <a:off x="4305300" y="6847154"/>
          <a:ext cx="698500" cy="8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6" name="テキスト ボックス 115"/>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236804</xdr:rowOff>
    </xdr:from>
    <xdr:to>
      <xdr:col>3</xdr:col>
      <xdr:colOff>904875</xdr:colOff>
      <xdr:row>35</xdr:row>
      <xdr:rowOff>266865</xdr:rowOff>
    </xdr:to>
    <xdr:cxnSp macro="">
      <xdr:nvCxnSpPr>
        <xdr:cNvPr id="117" name="直線コネクタ 116"/>
        <xdr:cNvCxnSpPr/>
      </xdr:nvCxnSpPr>
      <xdr:spPr bwMode="auto">
        <a:xfrm flipV="1">
          <a:off x="3606800" y="6847154"/>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165938</xdr:rowOff>
    </xdr:from>
    <xdr:to>
      <xdr:col>3</xdr:col>
      <xdr:colOff>206375</xdr:colOff>
      <xdr:row>35</xdr:row>
      <xdr:rowOff>266865</xdr:rowOff>
    </xdr:to>
    <xdr:cxnSp macro="">
      <xdr:nvCxnSpPr>
        <xdr:cNvPr id="120" name="直線コネクタ 119"/>
        <xdr:cNvCxnSpPr/>
      </xdr:nvCxnSpPr>
      <xdr:spPr bwMode="auto">
        <a:xfrm>
          <a:off x="2908300" y="6776288"/>
          <a:ext cx="698500" cy="10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2" name="テキスト ボックス 121"/>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189929</xdr:rowOff>
    </xdr:from>
    <xdr:to>
      <xdr:col>5</xdr:col>
      <xdr:colOff>34925</xdr:colOff>
      <xdr:row>35</xdr:row>
      <xdr:rowOff>291529</xdr:rowOff>
    </xdr:to>
    <xdr:sp macro="" textlink="">
      <xdr:nvSpPr>
        <xdr:cNvPr id="130" name="円/楕円 129"/>
        <xdr:cNvSpPr/>
      </xdr:nvSpPr>
      <xdr:spPr bwMode="auto">
        <a:xfrm>
          <a:off x="5600700" y="680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162006</xdr:rowOff>
    </xdr:from>
    <xdr:ext cx="762000" cy="259045"/>
    <xdr:sp macro="" textlink="">
      <xdr:nvSpPr>
        <xdr:cNvPr id="131" name="人口1人当たり決算額の推移該当値テキスト445"/>
        <xdr:cNvSpPr txBox="1"/>
      </xdr:nvSpPr>
      <xdr:spPr>
        <a:xfrm>
          <a:off x="5740400" y="677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269024</xdr:rowOff>
    </xdr:from>
    <xdr:to>
      <xdr:col>4</xdr:col>
      <xdr:colOff>520700</xdr:colOff>
      <xdr:row>36</xdr:row>
      <xdr:rowOff>27724</xdr:rowOff>
    </xdr:to>
    <xdr:sp macro="" textlink="">
      <xdr:nvSpPr>
        <xdr:cNvPr id="132" name="円/楕円 131"/>
        <xdr:cNvSpPr/>
      </xdr:nvSpPr>
      <xdr:spPr bwMode="auto">
        <a:xfrm>
          <a:off x="4953000" y="6879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12501</xdr:rowOff>
    </xdr:from>
    <xdr:ext cx="736600" cy="259045"/>
    <xdr:sp macro="" textlink="">
      <xdr:nvSpPr>
        <xdr:cNvPr id="133" name="テキスト ボックス 132"/>
        <xdr:cNvSpPr txBox="1"/>
      </xdr:nvSpPr>
      <xdr:spPr>
        <a:xfrm>
          <a:off x="4622800" y="696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186004</xdr:rowOff>
    </xdr:from>
    <xdr:to>
      <xdr:col>3</xdr:col>
      <xdr:colOff>955675</xdr:colOff>
      <xdr:row>35</xdr:row>
      <xdr:rowOff>287604</xdr:rowOff>
    </xdr:to>
    <xdr:sp macro="" textlink="">
      <xdr:nvSpPr>
        <xdr:cNvPr id="134" name="円/楕円 133"/>
        <xdr:cNvSpPr/>
      </xdr:nvSpPr>
      <xdr:spPr bwMode="auto">
        <a:xfrm>
          <a:off x="4254500" y="679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272381</xdr:rowOff>
    </xdr:from>
    <xdr:ext cx="762000" cy="259045"/>
    <xdr:sp macro="" textlink="">
      <xdr:nvSpPr>
        <xdr:cNvPr id="135" name="テキスト ボックス 134"/>
        <xdr:cNvSpPr txBox="1"/>
      </xdr:nvSpPr>
      <xdr:spPr>
        <a:xfrm>
          <a:off x="3924300" y="688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216065</xdr:rowOff>
    </xdr:from>
    <xdr:to>
      <xdr:col>3</xdr:col>
      <xdr:colOff>257175</xdr:colOff>
      <xdr:row>35</xdr:row>
      <xdr:rowOff>317665</xdr:rowOff>
    </xdr:to>
    <xdr:sp macro="" textlink="">
      <xdr:nvSpPr>
        <xdr:cNvPr id="136" name="円/楕円 135"/>
        <xdr:cNvSpPr/>
      </xdr:nvSpPr>
      <xdr:spPr bwMode="auto">
        <a:xfrm>
          <a:off x="3556000" y="682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302442</xdr:rowOff>
    </xdr:from>
    <xdr:ext cx="762000" cy="259045"/>
    <xdr:sp macro="" textlink="">
      <xdr:nvSpPr>
        <xdr:cNvPr id="137" name="テキスト ボックス 136"/>
        <xdr:cNvSpPr txBox="1"/>
      </xdr:nvSpPr>
      <xdr:spPr>
        <a:xfrm>
          <a:off x="3225800" y="691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115138</xdr:rowOff>
    </xdr:from>
    <xdr:to>
      <xdr:col>2</xdr:col>
      <xdr:colOff>692150</xdr:colOff>
      <xdr:row>35</xdr:row>
      <xdr:rowOff>216738</xdr:rowOff>
    </xdr:to>
    <xdr:sp macro="" textlink="">
      <xdr:nvSpPr>
        <xdr:cNvPr id="138" name="円/楕円 137"/>
        <xdr:cNvSpPr/>
      </xdr:nvSpPr>
      <xdr:spPr bwMode="auto">
        <a:xfrm>
          <a:off x="2857500" y="672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201515</xdr:rowOff>
    </xdr:from>
    <xdr:ext cx="762000" cy="259045"/>
    <xdr:sp macro="" textlink="">
      <xdr:nvSpPr>
        <xdr:cNvPr id="139" name="テキスト ボックス 138"/>
        <xdr:cNvSpPr txBox="1"/>
      </xdr:nvSpPr>
      <xdr:spPr>
        <a:xfrm>
          <a:off x="2527300" y="681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113,587
111,935
111.78
41,615,221
40,757,533
733,615
24,823,117
54,892,514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133337</xdr:rowOff>
    </xdr:from>
    <xdr:to>
      <xdr:col>6</xdr:col>
      <xdr:colOff>511175</xdr:colOff>
      <xdr:row>34</xdr:row>
      <xdr:rowOff>60681</xdr:rowOff>
    </xdr:to>
    <xdr:cxnSp macro="">
      <xdr:nvCxnSpPr>
        <xdr:cNvPr id="61" name="直線コネクタ 60"/>
        <xdr:cNvCxnSpPr/>
      </xdr:nvCxnSpPr>
      <xdr:spPr>
        <a:xfrm flipV="1">
          <a:off x="3797300" y="5791187"/>
          <a:ext cx="8382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60681</xdr:rowOff>
    </xdr:from>
    <xdr:to>
      <xdr:col>5</xdr:col>
      <xdr:colOff>358775</xdr:colOff>
      <xdr:row>34</xdr:row>
      <xdr:rowOff>91465</xdr:rowOff>
    </xdr:to>
    <xdr:cxnSp macro="">
      <xdr:nvCxnSpPr>
        <xdr:cNvPr id="64" name="直線コネクタ 63"/>
        <xdr:cNvCxnSpPr/>
      </xdr:nvCxnSpPr>
      <xdr:spPr>
        <a:xfrm flipV="1">
          <a:off x="2908300" y="5889981"/>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19571</xdr:rowOff>
    </xdr:from>
    <xdr:to>
      <xdr:col>4</xdr:col>
      <xdr:colOff>155575</xdr:colOff>
      <xdr:row>34</xdr:row>
      <xdr:rowOff>91465</xdr:rowOff>
    </xdr:to>
    <xdr:cxnSp macro="">
      <xdr:nvCxnSpPr>
        <xdr:cNvPr id="67" name="直線コネクタ 66"/>
        <xdr:cNvCxnSpPr/>
      </xdr:nvCxnSpPr>
      <xdr:spPr>
        <a:xfrm>
          <a:off x="2019300" y="5848871"/>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65100</xdr:rowOff>
    </xdr:from>
    <xdr:to>
      <xdr:col>2</xdr:col>
      <xdr:colOff>638175</xdr:colOff>
      <xdr:row>34</xdr:row>
      <xdr:rowOff>19571</xdr:rowOff>
    </xdr:to>
    <xdr:cxnSp macro="">
      <xdr:nvCxnSpPr>
        <xdr:cNvPr id="70" name="直線コネクタ 69"/>
        <xdr:cNvCxnSpPr/>
      </xdr:nvCxnSpPr>
      <xdr:spPr>
        <a:xfrm>
          <a:off x="1130300" y="5551500"/>
          <a:ext cx="889000" cy="29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130840</xdr:rowOff>
    </xdr:from>
    <xdr:ext cx="534377" cy="259045"/>
    <xdr:sp macro="" textlink="">
      <xdr:nvSpPr>
        <xdr:cNvPr id="72" name="テキスト ボックス 71"/>
        <xdr:cNvSpPr txBox="1"/>
      </xdr:nvSpPr>
      <xdr:spPr>
        <a:xfrm>
          <a:off x="1752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31437</xdr:rowOff>
    </xdr:from>
    <xdr:ext cx="534377" cy="259045"/>
    <xdr:sp macro="" textlink="">
      <xdr:nvSpPr>
        <xdr:cNvPr id="74" name="テキスト ボックス 73"/>
        <xdr:cNvSpPr txBox="1"/>
      </xdr:nvSpPr>
      <xdr:spPr>
        <a:xfrm>
          <a:off x="863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82537</xdr:rowOff>
    </xdr:from>
    <xdr:to>
      <xdr:col>6</xdr:col>
      <xdr:colOff>561975</xdr:colOff>
      <xdr:row>34</xdr:row>
      <xdr:rowOff>12687</xdr:rowOff>
    </xdr:to>
    <xdr:sp macro="" textlink="">
      <xdr:nvSpPr>
        <xdr:cNvPr id="80" name="円/楕円 79"/>
        <xdr:cNvSpPr/>
      </xdr:nvSpPr>
      <xdr:spPr>
        <a:xfrm>
          <a:off x="4584700" y="57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105414</xdr:rowOff>
    </xdr:from>
    <xdr:ext cx="534377" cy="259045"/>
    <xdr:sp macro="" textlink="">
      <xdr:nvSpPr>
        <xdr:cNvPr id="81" name="人件費該当値テキスト"/>
        <xdr:cNvSpPr txBox="1"/>
      </xdr:nvSpPr>
      <xdr:spPr>
        <a:xfrm>
          <a:off x="4686300" y="55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9881</xdr:rowOff>
    </xdr:from>
    <xdr:to>
      <xdr:col>5</xdr:col>
      <xdr:colOff>409575</xdr:colOff>
      <xdr:row>34</xdr:row>
      <xdr:rowOff>111481</xdr:rowOff>
    </xdr:to>
    <xdr:sp macro="" textlink="">
      <xdr:nvSpPr>
        <xdr:cNvPr id="82" name="円/楕円 81"/>
        <xdr:cNvSpPr/>
      </xdr:nvSpPr>
      <xdr:spPr>
        <a:xfrm>
          <a:off x="3746500" y="58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128008</xdr:rowOff>
    </xdr:from>
    <xdr:ext cx="534377" cy="259045"/>
    <xdr:sp macro="" textlink="">
      <xdr:nvSpPr>
        <xdr:cNvPr id="83" name="テキスト ボックス 82"/>
        <xdr:cNvSpPr txBox="1"/>
      </xdr:nvSpPr>
      <xdr:spPr>
        <a:xfrm>
          <a:off x="3530111" y="561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40665</xdr:rowOff>
    </xdr:from>
    <xdr:to>
      <xdr:col>4</xdr:col>
      <xdr:colOff>206375</xdr:colOff>
      <xdr:row>34</xdr:row>
      <xdr:rowOff>142265</xdr:rowOff>
    </xdr:to>
    <xdr:sp macro="" textlink="">
      <xdr:nvSpPr>
        <xdr:cNvPr id="84" name="円/楕円 83"/>
        <xdr:cNvSpPr/>
      </xdr:nvSpPr>
      <xdr:spPr>
        <a:xfrm>
          <a:off x="2857500" y="58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158792</xdr:rowOff>
    </xdr:from>
    <xdr:ext cx="534377" cy="259045"/>
    <xdr:sp macro="" textlink="">
      <xdr:nvSpPr>
        <xdr:cNvPr id="85" name="テキスト ボックス 84"/>
        <xdr:cNvSpPr txBox="1"/>
      </xdr:nvSpPr>
      <xdr:spPr>
        <a:xfrm>
          <a:off x="2641111" y="56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140221</xdr:rowOff>
    </xdr:from>
    <xdr:to>
      <xdr:col>3</xdr:col>
      <xdr:colOff>3175</xdr:colOff>
      <xdr:row>34</xdr:row>
      <xdr:rowOff>70371</xdr:rowOff>
    </xdr:to>
    <xdr:sp macro="" textlink="">
      <xdr:nvSpPr>
        <xdr:cNvPr id="86" name="円/楕円 85"/>
        <xdr:cNvSpPr/>
      </xdr:nvSpPr>
      <xdr:spPr>
        <a:xfrm>
          <a:off x="1968500" y="57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86898</xdr:rowOff>
    </xdr:from>
    <xdr:ext cx="534377" cy="259045"/>
    <xdr:sp macro="" textlink="">
      <xdr:nvSpPr>
        <xdr:cNvPr id="87" name="テキスト ボックス 86"/>
        <xdr:cNvSpPr txBox="1"/>
      </xdr:nvSpPr>
      <xdr:spPr>
        <a:xfrm>
          <a:off x="1752111" y="55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14300</xdr:rowOff>
    </xdr:from>
    <xdr:to>
      <xdr:col>1</xdr:col>
      <xdr:colOff>485775</xdr:colOff>
      <xdr:row>32</xdr:row>
      <xdr:rowOff>115900</xdr:rowOff>
    </xdr:to>
    <xdr:sp macro="" textlink="">
      <xdr:nvSpPr>
        <xdr:cNvPr id="88" name="円/楕円 87"/>
        <xdr:cNvSpPr/>
      </xdr:nvSpPr>
      <xdr:spPr>
        <a:xfrm>
          <a:off x="1079500" y="55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132427</xdr:rowOff>
    </xdr:from>
    <xdr:ext cx="534377" cy="259045"/>
    <xdr:sp macro="" textlink="">
      <xdr:nvSpPr>
        <xdr:cNvPr id="89" name="テキスト ボックス 88"/>
        <xdr:cNvSpPr txBox="1"/>
      </xdr:nvSpPr>
      <xdr:spPr>
        <a:xfrm>
          <a:off x="863111" y="527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107728</xdr:rowOff>
    </xdr:from>
    <xdr:to>
      <xdr:col>6</xdr:col>
      <xdr:colOff>511175</xdr:colOff>
      <xdr:row>56</xdr:row>
      <xdr:rowOff>162887</xdr:rowOff>
    </xdr:to>
    <xdr:cxnSp macro="">
      <xdr:nvCxnSpPr>
        <xdr:cNvPr id="121" name="直線コネクタ 120"/>
        <xdr:cNvCxnSpPr/>
      </xdr:nvCxnSpPr>
      <xdr:spPr>
        <a:xfrm flipV="1">
          <a:off x="3797300" y="9708928"/>
          <a:ext cx="838200" cy="5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162887</xdr:rowOff>
    </xdr:from>
    <xdr:to>
      <xdr:col>5</xdr:col>
      <xdr:colOff>358775</xdr:colOff>
      <xdr:row>57</xdr:row>
      <xdr:rowOff>102699</xdr:rowOff>
    </xdr:to>
    <xdr:cxnSp macro="">
      <xdr:nvCxnSpPr>
        <xdr:cNvPr id="124" name="直線コネクタ 123"/>
        <xdr:cNvCxnSpPr/>
      </xdr:nvCxnSpPr>
      <xdr:spPr>
        <a:xfrm flipV="1">
          <a:off x="2908300" y="9764087"/>
          <a:ext cx="889000" cy="1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6" name="テキスト ボックス 125"/>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102699</xdr:rowOff>
    </xdr:from>
    <xdr:to>
      <xdr:col>4</xdr:col>
      <xdr:colOff>155575</xdr:colOff>
      <xdr:row>57</xdr:row>
      <xdr:rowOff>161385</xdr:rowOff>
    </xdr:to>
    <xdr:cxnSp macro="">
      <xdr:nvCxnSpPr>
        <xdr:cNvPr id="127" name="直線コネクタ 126"/>
        <xdr:cNvCxnSpPr/>
      </xdr:nvCxnSpPr>
      <xdr:spPr>
        <a:xfrm flipV="1">
          <a:off x="2019300" y="9875349"/>
          <a:ext cx="889000" cy="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9" name="テキスト ボックス 128"/>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105639</xdr:rowOff>
    </xdr:from>
    <xdr:to>
      <xdr:col>2</xdr:col>
      <xdr:colOff>638175</xdr:colOff>
      <xdr:row>57</xdr:row>
      <xdr:rowOff>161385</xdr:rowOff>
    </xdr:to>
    <xdr:cxnSp macro="">
      <xdr:nvCxnSpPr>
        <xdr:cNvPr id="130" name="直線コネクタ 129"/>
        <xdr:cNvCxnSpPr/>
      </xdr:nvCxnSpPr>
      <xdr:spPr>
        <a:xfrm>
          <a:off x="1130300" y="9878289"/>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2" name="テキスト ボックス 131"/>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4" name="テキスト ボックス 133"/>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56928</xdr:rowOff>
    </xdr:from>
    <xdr:to>
      <xdr:col>6</xdr:col>
      <xdr:colOff>561975</xdr:colOff>
      <xdr:row>56</xdr:row>
      <xdr:rowOff>158528</xdr:rowOff>
    </xdr:to>
    <xdr:sp macro="" textlink="">
      <xdr:nvSpPr>
        <xdr:cNvPr id="140" name="円/楕円 139"/>
        <xdr:cNvSpPr/>
      </xdr:nvSpPr>
      <xdr:spPr>
        <a:xfrm>
          <a:off x="4584700" y="96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35355</xdr:rowOff>
    </xdr:from>
    <xdr:ext cx="534377" cy="259045"/>
    <xdr:sp macro="" textlink="">
      <xdr:nvSpPr>
        <xdr:cNvPr id="141" name="物件費該当値テキスト"/>
        <xdr:cNvSpPr txBox="1"/>
      </xdr:nvSpPr>
      <xdr:spPr>
        <a:xfrm>
          <a:off x="4686300" y="9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112087</xdr:rowOff>
    </xdr:from>
    <xdr:to>
      <xdr:col>5</xdr:col>
      <xdr:colOff>409575</xdr:colOff>
      <xdr:row>57</xdr:row>
      <xdr:rowOff>42237</xdr:rowOff>
    </xdr:to>
    <xdr:sp macro="" textlink="">
      <xdr:nvSpPr>
        <xdr:cNvPr id="142" name="円/楕円 141"/>
        <xdr:cNvSpPr/>
      </xdr:nvSpPr>
      <xdr:spPr>
        <a:xfrm>
          <a:off x="3746500" y="97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33364</xdr:rowOff>
    </xdr:from>
    <xdr:ext cx="534377" cy="259045"/>
    <xdr:sp macro="" textlink="">
      <xdr:nvSpPr>
        <xdr:cNvPr id="143" name="テキスト ボックス 142"/>
        <xdr:cNvSpPr txBox="1"/>
      </xdr:nvSpPr>
      <xdr:spPr>
        <a:xfrm>
          <a:off x="3530111" y="98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51899</xdr:rowOff>
    </xdr:from>
    <xdr:to>
      <xdr:col>4</xdr:col>
      <xdr:colOff>206375</xdr:colOff>
      <xdr:row>57</xdr:row>
      <xdr:rowOff>153499</xdr:rowOff>
    </xdr:to>
    <xdr:sp macro="" textlink="">
      <xdr:nvSpPr>
        <xdr:cNvPr id="144" name="円/楕円 143"/>
        <xdr:cNvSpPr/>
      </xdr:nvSpPr>
      <xdr:spPr>
        <a:xfrm>
          <a:off x="2857500" y="98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144626</xdr:rowOff>
    </xdr:from>
    <xdr:ext cx="534377" cy="259045"/>
    <xdr:sp macro="" textlink="">
      <xdr:nvSpPr>
        <xdr:cNvPr id="145" name="テキスト ボックス 144"/>
        <xdr:cNvSpPr txBox="1"/>
      </xdr:nvSpPr>
      <xdr:spPr>
        <a:xfrm>
          <a:off x="2641111" y="99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110585</xdr:rowOff>
    </xdr:from>
    <xdr:to>
      <xdr:col>3</xdr:col>
      <xdr:colOff>3175</xdr:colOff>
      <xdr:row>58</xdr:row>
      <xdr:rowOff>40735</xdr:rowOff>
    </xdr:to>
    <xdr:sp macro="" textlink="">
      <xdr:nvSpPr>
        <xdr:cNvPr id="146" name="円/楕円 145"/>
        <xdr:cNvSpPr/>
      </xdr:nvSpPr>
      <xdr:spPr>
        <a:xfrm>
          <a:off x="1968500" y="9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31862</xdr:rowOff>
    </xdr:from>
    <xdr:ext cx="534377" cy="259045"/>
    <xdr:sp macro="" textlink="">
      <xdr:nvSpPr>
        <xdr:cNvPr id="147" name="テキスト ボックス 146"/>
        <xdr:cNvSpPr txBox="1"/>
      </xdr:nvSpPr>
      <xdr:spPr>
        <a:xfrm>
          <a:off x="1752111" y="99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54839</xdr:rowOff>
    </xdr:from>
    <xdr:to>
      <xdr:col>1</xdr:col>
      <xdr:colOff>485775</xdr:colOff>
      <xdr:row>57</xdr:row>
      <xdr:rowOff>156439</xdr:rowOff>
    </xdr:to>
    <xdr:sp macro="" textlink="">
      <xdr:nvSpPr>
        <xdr:cNvPr id="148" name="円/楕円 147"/>
        <xdr:cNvSpPr/>
      </xdr:nvSpPr>
      <xdr:spPr>
        <a:xfrm>
          <a:off x="1079500" y="98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147566</xdr:rowOff>
    </xdr:from>
    <xdr:ext cx="534377" cy="259045"/>
    <xdr:sp macro="" textlink="">
      <xdr:nvSpPr>
        <xdr:cNvPr id="149" name="テキスト ボックス 148"/>
        <xdr:cNvSpPr txBox="1"/>
      </xdr:nvSpPr>
      <xdr:spPr>
        <a:xfrm>
          <a:off x="863111" y="99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92673</xdr:rowOff>
    </xdr:from>
    <xdr:to>
      <xdr:col>6</xdr:col>
      <xdr:colOff>511175</xdr:colOff>
      <xdr:row>77</xdr:row>
      <xdr:rowOff>101654</xdr:rowOff>
    </xdr:to>
    <xdr:cxnSp macro="">
      <xdr:nvCxnSpPr>
        <xdr:cNvPr id="180" name="直線コネクタ 179"/>
        <xdr:cNvCxnSpPr/>
      </xdr:nvCxnSpPr>
      <xdr:spPr>
        <a:xfrm flipV="1">
          <a:off x="3797300" y="13294323"/>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101654</xdr:rowOff>
    </xdr:from>
    <xdr:to>
      <xdr:col>5</xdr:col>
      <xdr:colOff>358775</xdr:colOff>
      <xdr:row>77</xdr:row>
      <xdr:rowOff>133659</xdr:rowOff>
    </xdr:to>
    <xdr:cxnSp macro="">
      <xdr:nvCxnSpPr>
        <xdr:cNvPr id="183" name="直線コネクタ 182"/>
        <xdr:cNvCxnSpPr/>
      </xdr:nvCxnSpPr>
      <xdr:spPr>
        <a:xfrm flipV="1">
          <a:off x="2908300" y="1330330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123045</xdr:rowOff>
    </xdr:from>
    <xdr:to>
      <xdr:col>4</xdr:col>
      <xdr:colOff>155575</xdr:colOff>
      <xdr:row>77</xdr:row>
      <xdr:rowOff>133659</xdr:rowOff>
    </xdr:to>
    <xdr:cxnSp macro="">
      <xdr:nvCxnSpPr>
        <xdr:cNvPr id="186" name="直線コネクタ 185"/>
        <xdr:cNvCxnSpPr/>
      </xdr:nvCxnSpPr>
      <xdr:spPr>
        <a:xfrm>
          <a:off x="2019300" y="13324695"/>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114880</xdr:rowOff>
    </xdr:from>
    <xdr:to>
      <xdr:col>2</xdr:col>
      <xdr:colOff>638175</xdr:colOff>
      <xdr:row>77</xdr:row>
      <xdr:rowOff>123045</xdr:rowOff>
    </xdr:to>
    <xdr:cxnSp macro="">
      <xdr:nvCxnSpPr>
        <xdr:cNvPr id="189" name="直線コネクタ 188"/>
        <xdr:cNvCxnSpPr/>
      </xdr:nvCxnSpPr>
      <xdr:spPr>
        <a:xfrm>
          <a:off x="1130300" y="1331653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41873</xdr:rowOff>
    </xdr:from>
    <xdr:to>
      <xdr:col>6</xdr:col>
      <xdr:colOff>561975</xdr:colOff>
      <xdr:row>77</xdr:row>
      <xdr:rowOff>143473</xdr:rowOff>
    </xdr:to>
    <xdr:sp macro="" textlink="">
      <xdr:nvSpPr>
        <xdr:cNvPr id="199" name="円/楕円 198"/>
        <xdr:cNvSpPr/>
      </xdr:nvSpPr>
      <xdr:spPr>
        <a:xfrm>
          <a:off x="4584700" y="132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20300</xdr:rowOff>
    </xdr:from>
    <xdr:ext cx="469744" cy="259045"/>
    <xdr:sp macro="" textlink="">
      <xdr:nvSpPr>
        <xdr:cNvPr id="200" name="維持補修費該当値テキスト"/>
        <xdr:cNvSpPr txBox="1"/>
      </xdr:nvSpPr>
      <xdr:spPr>
        <a:xfrm>
          <a:off x="4686300" y="1322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50854</xdr:rowOff>
    </xdr:from>
    <xdr:to>
      <xdr:col>5</xdr:col>
      <xdr:colOff>409575</xdr:colOff>
      <xdr:row>77</xdr:row>
      <xdr:rowOff>152454</xdr:rowOff>
    </xdr:to>
    <xdr:sp macro="" textlink="">
      <xdr:nvSpPr>
        <xdr:cNvPr id="201" name="円/楕円 200"/>
        <xdr:cNvSpPr/>
      </xdr:nvSpPr>
      <xdr:spPr>
        <a:xfrm>
          <a:off x="3746500" y="132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143581</xdr:rowOff>
    </xdr:from>
    <xdr:ext cx="469744" cy="259045"/>
    <xdr:sp macro="" textlink="">
      <xdr:nvSpPr>
        <xdr:cNvPr id="202" name="テキスト ボックス 201"/>
        <xdr:cNvSpPr txBox="1"/>
      </xdr:nvSpPr>
      <xdr:spPr>
        <a:xfrm>
          <a:off x="3562427" y="133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82859</xdr:rowOff>
    </xdr:from>
    <xdr:to>
      <xdr:col>4</xdr:col>
      <xdr:colOff>206375</xdr:colOff>
      <xdr:row>78</xdr:row>
      <xdr:rowOff>13009</xdr:rowOff>
    </xdr:to>
    <xdr:sp macro="" textlink="">
      <xdr:nvSpPr>
        <xdr:cNvPr id="203" name="円/楕円 202"/>
        <xdr:cNvSpPr/>
      </xdr:nvSpPr>
      <xdr:spPr>
        <a:xfrm>
          <a:off x="2857500" y="132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4136</xdr:rowOff>
    </xdr:from>
    <xdr:ext cx="469744" cy="259045"/>
    <xdr:sp macro="" textlink="">
      <xdr:nvSpPr>
        <xdr:cNvPr id="204" name="テキスト ボックス 203"/>
        <xdr:cNvSpPr txBox="1"/>
      </xdr:nvSpPr>
      <xdr:spPr>
        <a:xfrm>
          <a:off x="2673427" y="133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72245</xdr:rowOff>
    </xdr:from>
    <xdr:to>
      <xdr:col>3</xdr:col>
      <xdr:colOff>3175</xdr:colOff>
      <xdr:row>78</xdr:row>
      <xdr:rowOff>2395</xdr:rowOff>
    </xdr:to>
    <xdr:sp macro="" textlink="">
      <xdr:nvSpPr>
        <xdr:cNvPr id="205" name="円/楕円 204"/>
        <xdr:cNvSpPr/>
      </xdr:nvSpPr>
      <xdr:spPr>
        <a:xfrm>
          <a:off x="1968500" y="13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164972</xdr:rowOff>
    </xdr:from>
    <xdr:ext cx="469744" cy="259045"/>
    <xdr:sp macro="" textlink="">
      <xdr:nvSpPr>
        <xdr:cNvPr id="206" name="テキスト ボックス 205"/>
        <xdr:cNvSpPr txBox="1"/>
      </xdr:nvSpPr>
      <xdr:spPr>
        <a:xfrm>
          <a:off x="1784427" y="133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64080</xdr:rowOff>
    </xdr:from>
    <xdr:to>
      <xdr:col>1</xdr:col>
      <xdr:colOff>485775</xdr:colOff>
      <xdr:row>77</xdr:row>
      <xdr:rowOff>165680</xdr:rowOff>
    </xdr:to>
    <xdr:sp macro="" textlink="">
      <xdr:nvSpPr>
        <xdr:cNvPr id="207" name="円/楕円 206"/>
        <xdr:cNvSpPr/>
      </xdr:nvSpPr>
      <xdr:spPr>
        <a:xfrm>
          <a:off x="1079500" y="132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156807</xdr:rowOff>
    </xdr:from>
    <xdr:ext cx="469744" cy="259045"/>
    <xdr:sp macro="" textlink="">
      <xdr:nvSpPr>
        <xdr:cNvPr id="208" name="テキスト ボックス 207"/>
        <xdr:cNvSpPr txBox="1"/>
      </xdr:nvSpPr>
      <xdr:spPr>
        <a:xfrm>
          <a:off x="895427" y="1335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10564</xdr:rowOff>
    </xdr:from>
    <xdr:to>
      <xdr:col>6</xdr:col>
      <xdr:colOff>511175</xdr:colOff>
      <xdr:row>95</xdr:row>
      <xdr:rowOff>39915</xdr:rowOff>
    </xdr:to>
    <xdr:cxnSp macro="">
      <xdr:nvCxnSpPr>
        <xdr:cNvPr id="236" name="直線コネクタ 235"/>
        <xdr:cNvCxnSpPr/>
      </xdr:nvCxnSpPr>
      <xdr:spPr>
        <a:xfrm flipV="1">
          <a:off x="3797300" y="16298314"/>
          <a:ext cx="8382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39915</xdr:rowOff>
    </xdr:from>
    <xdr:to>
      <xdr:col>5</xdr:col>
      <xdr:colOff>358775</xdr:colOff>
      <xdr:row>96</xdr:row>
      <xdr:rowOff>6311</xdr:rowOff>
    </xdr:to>
    <xdr:cxnSp macro="">
      <xdr:nvCxnSpPr>
        <xdr:cNvPr id="239" name="直線コネクタ 238"/>
        <xdr:cNvCxnSpPr/>
      </xdr:nvCxnSpPr>
      <xdr:spPr>
        <a:xfrm flipV="1">
          <a:off x="2908300" y="16327665"/>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100497</xdr:rowOff>
    </xdr:from>
    <xdr:ext cx="534377" cy="259045"/>
    <xdr:sp macro="" textlink="">
      <xdr:nvSpPr>
        <xdr:cNvPr id="241" name="テキスト ボックス 240"/>
        <xdr:cNvSpPr txBox="1"/>
      </xdr:nvSpPr>
      <xdr:spPr>
        <a:xfrm>
          <a:off x="3530111" y="163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6311</xdr:rowOff>
    </xdr:from>
    <xdr:to>
      <xdr:col>4</xdr:col>
      <xdr:colOff>155575</xdr:colOff>
      <xdr:row>96</xdr:row>
      <xdr:rowOff>28806</xdr:rowOff>
    </xdr:to>
    <xdr:cxnSp macro="">
      <xdr:nvCxnSpPr>
        <xdr:cNvPr id="242" name="直線コネクタ 241"/>
        <xdr:cNvCxnSpPr/>
      </xdr:nvCxnSpPr>
      <xdr:spPr>
        <a:xfrm flipV="1">
          <a:off x="2019300" y="16465511"/>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65727</xdr:rowOff>
    </xdr:from>
    <xdr:ext cx="534377" cy="259045"/>
    <xdr:sp macro="" textlink="">
      <xdr:nvSpPr>
        <xdr:cNvPr id="244" name="テキスト ボックス 243"/>
        <xdr:cNvSpPr txBox="1"/>
      </xdr:nvSpPr>
      <xdr:spPr>
        <a:xfrm>
          <a:off x="2641111" y="165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28806</xdr:rowOff>
    </xdr:from>
    <xdr:to>
      <xdr:col>2</xdr:col>
      <xdr:colOff>638175</xdr:colOff>
      <xdr:row>96</xdr:row>
      <xdr:rowOff>51414</xdr:rowOff>
    </xdr:to>
    <xdr:cxnSp macro="">
      <xdr:nvCxnSpPr>
        <xdr:cNvPr id="245" name="直線コネクタ 244"/>
        <xdr:cNvCxnSpPr/>
      </xdr:nvCxnSpPr>
      <xdr:spPr>
        <a:xfrm flipV="1">
          <a:off x="1130300" y="16488006"/>
          <a:ext cx="8890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82895</xdr:rowOff>
    </xdr:from>
    <xdr:ext cx="534377" cy="259045"/>
    <xdr:sp macro="" textlink="">
      <xdr:nvSpPr>
        <xdr:cNvPr id="247" name="テキスト ボックス 246"/>
        <xdr:cNvSpPr txBox="1"/>
      </xdr:nvSpPr>
      <xdr:spPr>
        <a:xfrm>
          <a:off x="1752111" y="165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124775</xdr:rowOff>
    </xdr:from>
    <xdr:ext cx="534377" cy="259045"/>
    <xdr:sp macro="" textlink="">
      <xdr:nvSpPr>
        <xdr:cNvPr id="249" name="テキスト ボックス 248"/>
        <xdr:cNvSpPr txBox="1"/>
      </xdr:nvSpPr>
      <xdr:spPr>
        <a:xfrm>
          <a:off x="863111" y="16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131214</xdr:rowOff>
    </xdr:from>
    <xdr:to>
      <xdr:col>6</xdr:col>
      <xdr:colOff>561975</xdr:colOff>
      <xdr:row>95</xdr:row>
      <xdr:rowOff>61364</xdr:rowOff>
    </xdr:to>
    <xdr:sp macro="" textlink="">
      <xdr:nvSpPr>
        <xdr:cNvPr id="255" name="円/楕円 254"/>
        <xdr:cNvSpPr/>
      </xdr:nvSpPr>
      <xdr:spPr>
        <a:xfrm>
          <a:off x="4584700" y="162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154091</xdr:rowOff>
    </xdr:from>
    <xdr:ext cx="534377" cy="259045"/>
    <xdr:sp macro="" textlink="">
      <xdr:nvSpPr>
        <xdr:cNvPr id="256" name="扶助費該当値テキスト"/>
        <xdr:cNvSpPr txBox="1"/>
      </xdr:nvSpPr>
      <xdr:spPr>
        <a:xfrm>
          <a:off x="4686300" y="160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88,149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160565</xdr:rowOff>
    </xdr:from>
    <xdr:to>
      <xdr:col>5</xdr:col>
      <xdr:colOff>409575</xdr:colOff>
      <xdr:row>95</xdr:row>
      <xdr:rowOff>90715</xdr:rowOff>
    </xdr:to>
    <xdr:sp macro="" textlink="">
      <xdr:nvSpPr>
        <xdr:cNvPr id="257" name="円/楕円 256"/>
        <xdr:cNvSpPr/>
      </xdr:nvSpPr>
      <xdr:spPr>
        <a:xfrm>
          <a:off x="3746500" y="162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107242</xdr:rowOff>
    </xdr:from>
    <xdr:ext cx="534377" cy="259045"/>
    <xdr:sp macro="" textlink="">
      <xdr:nvSpPr>
        <xdr:cNvPr id="258" name="テキスト ボックス 257"/>
        <xdr:cNvSpPr txBox="1"/>
      </xdr:nvSpPr>
      <xdr:spPr>
        <a:xfrm>
          <a:off x="3530111" y="160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126961</xdr:rowOff>
    </xdr:from>
    <xdr:to>
      <xdr:col>4</xdr:col>
      <xdr:colOff>206375</xdr:colOff>
      <xdr:row>96</xdr:row>
      <xdr:rowOff>57111</xdr:rowOff>
    </xdr:to>
    <xdr:sp macro="" textlink="">
      <xdr:nvSpPr>
        <xdr:cNvPr id="259" name="円/楕円 258"/>
        <xdr:cNvSpPr/>
      </xdr:nvSpPr>
      <xdr:spPr>
        <a:xfrm>
          <a:off x="2857500" y="164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73638</xdr:rowOff>
    </xdr:from>
    <xdr:ext cx="534377" cy="259045"/>
    <xdr:sp macro="" textlink="">
      <xdr:nvSpPr>
        <xdr:cNvPr id="260" name="テキスト ボックス 259"/>
        <xdr:cNvSpPr txBox="1"/>
      </xdr:nvSpPr>
      <xdr:spPr>
        <a:xfrm>
          <a:off x="2641111" y="161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149456</xdr:rowOff>
    </xdr:from>
    <xdr:to>
      <xdr:col>3</xdr:col>
      <xdr:colOff>3175</xdr:colOff>
      <xdr:row>96</xdr:row>
      <xdr:rowOff>79606</xdr:rowOff>
    </xdr:to>
    <xdr:sp macro="" textlink="">
      <xdr:nvSpPr>
        <xdr:cNvPr id="261" name="円/楕円 260"/>
        <xdr:cNvSpPr/>
      </xdr:nvSpPr>
      <xdr:spPr>
        <a:xfrm>
          <a:off x="1968500" y="164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96133</xdr:rowOff>
    </xdr:from>
    <xdr:ext cx="534377" cy="259045"/>
    <xdr:sp macro="" textlink="">
      <xdr:nvSpPr>
        <xdr:cNvPr id="262" name="テキスト ボックス 261"/>
        <xdr:cNvSpPr txBox="1"/>
      </xdr:nvSpPr>
      <xdr:spPr>
        <a:xfrm>
          <a:off x="1752111" y="16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614</xdr:rowOff>
    </xdr:from>
    <xdr:to>
      <xdr:col>1</xdr:col>
      <xdr:colOff>485775</xdr:colOff>
      <xdr:row>96</xdr:row>
      <xdr:rowOff>102214</xdr:rowOff>
    </xdr:to>
    <xdr:sp macro="" textlink="">
      <xdr:nvSpPr>
        <xdr:cNvPr id="263" name="円/楕円 262"/>
        <xdr:cNvSpPr/>
      </xdr:nvSpPr>
      <xdr:spPr>
        <a:xfrm>
          <a:off x="1079500" y="164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118741</xdr:rowOff>
    </xdr:from>
    <xdr:ext cx="534377" cy="259045"/>
    <xdr:sp macro="" textlink="">
      <xdr:nvSpPr>
        <xdr:cNvPr id="264" name="テキスト ボックス 263"/>
        <xdr:cNvSpPr txBox="1"/>
      </xdr:nvSpPr>
      <xdr:spPr>
        <a:xfrm>
          <a:off x="863111" y="1623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44126</xdr:rowOff>
    </xdr:from>
    <xdr:to>
      <xdr:col>15</xdr:col>
      <xdr:colOff>180975</xdr:colOff>
      <xdr:row>36</xdr:row>
      <xdr:rowOff>110363</xdr:rowOff>
    </xdr:to>
    <xdr:cxnSp macro="">
      <xdr:nvCxnSpPr>
        <xdr:cNvPr id="293" name="直線コネクタ 292"/>
        <xdr:cNvCxnSpPr/>
      </xdr:nvCxnSpPr>
      <xdr:spPr>
        <a:xfrm flipV="1">
          <a:off x="9639300" y="6216326"/>
          <a:ext cx="8382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72263</xdr:rowOff>
    </xdr:from>
    <xdr:to>
      <xdr:col>14</xdr:col>
      <xdr:colOff>28575</xdr:colOff>
      <xdr:row>36</xdr:row>
      <xdr:rowOff>110363</xdr:rowOff>
    </xdr:to>
    <xdr:cxnSp macro="">
      <xdr:nvCxnSpPr>
        <xdr:cNvPr id="296" name="直線コネクタ 295"/>
        <xdr:cNvCxnSpPr/>
      </xdr:nvCxnSpPr>
      <xdr:spPr>
        <a:xfrm>
          <a:off x="8750300" y="624446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44698</xdr:rowOff>
    </xdr:from>
    <xdr:to>
      <xdr:col>12</xdr:col>
      <xdr:colOff>511175</xdr:colOff>
      <xdr:row>36</xdr:row>
      <xdr:rowOff>72263</xdr:rowOff>
    </xdr:to>
    <xdr:cxnSp macro="">
      <xdr:nvCxnSpPr>
        <xdr:cNvPr id="299" name="直線コネクタ 298"/>
        <xdr:cNvCxnSpPr/>
      </xdr:nvCxnSpPr>
      <xdr:spPr>
        <a:xfrm>
          <a:off x="7861300" y="6216898"/>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1" name="テキスト ボックス 300"/>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19876</xdr:rowOff>
    </xdr:from>
    <xdr:to>
      <xdr:col>11</xdr:col>
      <xdr:colOff>307975</xdr:colOff>
      <xdr:row>36</xdr:row>
      <xdr:rowOff>44698</xdr:rowOff>
    </xdr:to>
    <xdr:cxnSp macro="">
      <xdr:nvCxnSpPr>
        <xdr:cNvPr id="302" name="直線コネクタ 301"/>
        <xdr:cNvCxnSpPr/>
      </xdr:nvCxnSpPr>
      <xdr:spPr>
        <a:xfrm>
          <a:off x="6972300" y="6192076"/>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164776</xdr:rowOff>
    </xdr:from>
    <xdr:to>
      <xdr:col>15</xdr:col>
      <xdr:colOff>231775</xdr:colOff>
      <xdr:row>36</xdr:row>
      <xdr:rowOff>94926</xdr:rowOff>
    </xdr:to>
    <xdr:sp macro="" textlink="">
      <xdr:nvSpPr>
        <xdr:cNvPr id="312" name="円/楕円 311"/>
        <xdr:cNvSpPr/>
      </xdr:nvSpPr>
      <xdr:spPr>
        <a:xfrm>
          <a:off x="10426700" y="61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143203</xdr:rowOff>
    </xdr:from>
    <xdr:ext cx="534377" cy="259045"/>
    <xdr:sp macro="" textlink="">
      <xdr:nvSpPr>
        <xdr:cNvPr id="313" name="補助費等該当値テキスト"/>
        <xdr:cNvSpPr txBox="1"/>
      </xdr:nvSpPr>
      <xdr:spPr>
        <a:xfrm>
          <a:off x="10528300" y="61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59563</xdr:rowOff>
    </xdr:from>
    <xdr:to>
      <xdr:col>14</xdr:col>
      <xdr:colOff>79375</xdr:colOff>
      <xdr:row>36</xdr:row>
      <xdr:rowOff>161163</xdr:rowOff>
    </xdr:to>
    <xdr:sp macro="" textlink="">
      <xdr:nvSpPr>
        <xdr:cNvPr id="314" name="円/楕円 313"/>
        <xdr:cNvSpPr/>
      </xdr:nvSpPr>
      <xdr:spPr>
        <a:xfrm>
          <a:off x="9588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152290</xdr:rowOff>
    </xdr:from>
    <xdr:ext cx="534377" cy="259045"/>
    <xdr:sp macro="" textlink="">
      <xdr:nvSpPr>
        <xdr:cNvPr id="315" name="テキスト ボックス 314"/>
        <xdr:cNvSpPr txBox="1"/>
      </xdr:nvSpPr>
      <xdr:spPr>
        <a:xfrm>
          <a:off x="9372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21463</xdr:rowOff>
    </xdr:from>
    <xdr:to>
      <xdr:col>12</xdr:col>
      <xdr:colOff>561975</xdr:colOff>
      <xdr:row>36</xdr:row>
      <xdr:rowOff>123063</xdr:rowOff>
    </xdr:to>
    <xdr:sp macro="" textlink="">
      <xdr:nvSpPr>
        <xdr:cNvPr id="316" name="円/楕円 315"/>
        <xdr:cNvSpPr/>
      </xdr:nvSpPr>
      <xdr:spPr>
        <a:xfrm>
          <a:off x="8699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114190</xdr:rowOff>
    </xdr:from>
    <xdr:ext cx="534377" cy="259045"/>
    <xdr:sp macro="" textlink="">
      <xdr:nvSpPr>
        <xdr:cNvPr id="317" name="テキスト ボックス 316"/>
        <xdr:cNvSpPr txBox="1"/>
      </xdr:nvSpPr>
      <xdr:spPr>
        <a:xfrm>
          <a:off x="8483111" y="62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165348</xdr:rowOff>
    </xdr:from>
    <xdr:to>
      <xdr:col>11</xdr:col>
      <xdr:colOff>358775</xdr:colOff>
      <xdr:row>36</xdr:row>
      <xdr:rowOff>95498</xdr:rowOff>
    </xdr:to>
    <xdr:sp macro="" textlink="">
      <xdr:nvSpPr>
        <xdr:cNvPr id="318" name="円/楕円 317"/>
        <xdr:cNvSpPr/>
      </xdr:nvSpPr>
      <xdr:spPr>
        <a:xfrm>
          <a:off x="7810500" y="61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86625</xdr:rowOff>
    </xdr:from>
    <xdr:ext cx="534377" cy="259045"/>
    <xdr:sp macro="" textlink="">
      <xdr:nvSpPr>
        <xdr:cNvPr id="319" name="テキスト ボックス 318"/>
        <xdr:cNvSpPr txBox="1"/>
      </xdr:nvSpPr>
      <xdr:spPr>
        <a:xfrm>
          <a:off x="7594111" y="62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140526</xdr:rowOff>
    </xdr:from>
    <xdr:to>
      <xdr:col>10</xdr:col>
      <xdr:colOff>155575</xdr:colOff>
      <xdr:row>36</xdr:row>
      <xdr:rowOff>70676</xdr:rowOff>
    </xdr:to>
    <xdr:sp macro="" textlink="">
      <xdr:nvSpPr>
        <xdr:cNvPr id="320" name="円/楕円 319"/>
        <xdr:cNvSpPr/>
      </xdr:nvSpPr>
      <xdr:spPr>
        <a:xfrm>
          <a:off x="6921500" y="61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61803</xdr:rowOff>
    </xdr:from>
    <xdr:ext cx="534377" cy="259045"/>
    <xdr:sp macro="" textlink="">
      <xdr:nvSpPr>
        <xdr:cNvPr id="321" name="テキスト ボックス 320"/>
        <xdr:cNvSpPr txBox="1"/>
      </xdr:nvSpPr>
      <xdr:spPr>
        <a:xfrm>
          <a:off x="6705111" y="62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30723</xdr:rowOff>
    </xdr:from>
    <xdr:to>
      <xdr:col>15</xdr:col>
      <xdr:colOff>180340</xdr:colOff>
      <xdr:row>59</xdr:row>
      <xdr:rowOff>132173</xdr:rowOff>
    </xdr:to>
    <xdr:cxnSp macro="">
      <xdr:nvCxnSpPr>
        <xdr:cNvPr id="348" name="直線コネクタ 347"/>
        <xdr:cNvCxnSpPr/>
      </xdr:nvCxnSpPr>
      <xdr:spPr>
        <a:xfrm flipV="1">
          <a:off x="10475595" y="9117573"/>
          <a:ext cx="1270" cy="113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136000</xdr:rowOff>
    </xdr:from>
    <xdr:ext cx="534377" cy="259045"/>
    <xdr:sp macro="" textlink="">
      <xdr:nvSpPr>
        <xdr:cNvPr id="349" name="普通建設事業費最小値テキスト"/>
        <xdr:cNvSpPr txBox="1"/>
      </xdr:nvSpPr>
      <xdr:spPr>
        <a:xfrm>
          <a:off x="10528300" y="102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132173</xdr:rowOff>
    </xdr:from>
    <xdr:to>
      <xdr:col>15</xdr:col>
      <xdr:colOff>269875</xdr:colOff>
      <xdr:row>59</xdr:row>
      <xdr:rowOff>132173</xdr:rowOff>
    </xdr:to>
    <xdr:cxnSp macro="">
      <xdr:nvCxnSpPr>
        <xdr:cNvPr id="350" name="直線コネクタ 349"/>
        <xdr:cNvCxnSpPr/>
      </xdr:nvCxnSpPr>
      <xdr:spPr>
        <a:xfrm>
          <a:off x="10388600" y="1024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148850</xdr:rowOff>
    </xdr:from>
    <xdr:ext cx="534377" cy="259045"/>
    <xdr:sp macro="" textlink="">
      <xdr:nvSpPr>
        <xdr:cNvPr id="351" name="普通建設事業費最大値テキスト"/>
        <xdr:cNvSpPr txBox="1"/>
      </xdr:nvSpPr>
      <xdr:spPr>
        <a:xfrm>
          <a:off x="10528300" y="88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53</xdr:row>
      <xdr:rowOff>30723</xdr:rowOff>
    </xdr:from>
    <xdr:to>
      <xdr:col>15</xdr:col>
      <xdr:colOff>269875</xdr:colOff>
      <xdr:row>53</xdr:row>
      <xdr:rowOff>30723</xdr:rowOff>
    </xdr:to>
    <xdr:cxnSp macro="">
      <xdr:nvCxnSpPr>
        <xdr:cNvPr id="352" name="直線コネクタ 351"/>
        <xdr:cNvCxnSpPr/>
      </xdr:nvCxnSpPr>
      <xdr:spPr>
        <a:xfrm>
          <a:off x="10388600" y="911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170120</xdr:rowOff>
    </xdr:from>
    <xdr:to>
      <xdr:col>15</xdr:col>
      <xdr:colOff>180975</xdr:colOff>
      <xdr:row>57</xdr:row>
      <xdr:rowOff>37516</xdr:rowOff>
    </xdr:to>
    <xdr:cxnSp macro="">
      <xdr:nvCxnSpPr>
        <xdr:cNvPr id="353" name="直線コネクタ 352"/>
        <xdr:cNvCxnSpPr/>
      </xdr:nvCxnSpPr>
      <xdr:spPr>
        <a:xfrm>
          <a:off x="9639300" y="8742620"/>
          <a:ext cx="838200" cy="10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153578</xdr:rowOff>
    </xdr:from>
    <xdr:ext cx="534377" cy="259045"/>
    <xdr:sp macro="" textlink="">
      <xdr:nvSpPr>
        <xdr:cNvPr id="354" name="普通建設事業費平均値テキスト"/>
        <xdr:cNvSpPr txBox="1"/>
      </xdr:nvSpPr>
      <xdr:spPr>
        <a:xfrm>
          <a:off x="10528300" y="958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130701</xdr:rowOff>
    </xdr:from>
    <xdr:to>
      <xdr:col>15</xdr:col>
      <xdr:colOff>231775</xdr:colOff>
      <xdr:row>57</xdr:row>
      <xdr:rowOff>60851</xdr:rowOff>
    </xdr:to>
    <xdr:sp macro="" textlink="">
      <xdr:nvSpPr>
        <xdr:cNvPr id="355" name="フローチャート : 判断 354"/>
        <xdr:cNvSpPr/>
      </xdr:nvSpPr>
      <xdr:spPr>
        <a:xfrm>
          <a:off x="10426700" y="973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170120</xdr:rowOff>
    </xdr:from>
    <xdr:to>
      <xdr:col>14</xdr:col>
      <xdr:colOff>28575</xdr:colOff>
      <xdr:row>55</xdr:row>
      <xdr:rowOff>118816</xdr:rowOff>
    </xdr:to>
    <xdr:cxnSp macro="">
      <xdr:nvCxnSpPr>
        <xdr:cNvPr id="356" name="直線コネクタ 355"/>
        <xdr:cNvCxnSpPr/>
      </xdr:nvCxnSpPr>
      <xdr:spPr>
        <a:xfrm flipV="1">
          <a:off x="8750300" y="8742620"/>
          <a:ext cx="889000" cy="80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13707</xdr:rowOff>
    </xdr:from>
    <xdr:to>
      <xdr:col>14</xdr:col>
      <xdr:colOff>79375</xdr:colOff>
      <xdr:row>56</xdr:row>
      <xdr:rowOff>115307</xdr:rowOff>
    </xdr:to>
    <xdr:sp macro="" textlink="">
      <xdr:nvSpPr>
        <xdr:cNvPr id="357" name="フローチャート : 判断 356"/>
        <xdr:cNvSpPr/>
      </xdr:nvSpPr>
      <xdr:spPr>
        <a:xfrm>
          <a:off x="9588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106434</xdr:rowOff>
    </xdr:from>
    <xdr:ext cx="534377" cy="259045"/>
    <xdr:sp macro="" textlink="">
      <xdr:nvSpPr>
        <xdr:cNvPr id="358" name="テキスト ボックス 357"/>
        <xdr:cNvSpPr txBox="1"/>
      </xdr:nvSpPr>
      <xdr:spPr>
        <a:xfrm>
          <a:off x="9372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90061</xdr:rowOff>
    </xdr:from>
    <xdr:to>
      <xdr:col>12</xdr:col>
      <xdr:colOff>511175</xdr:colOff>
      <xdr:row>55</xdr:row>
      <xdr:rowOff>118816</xdr:rowOff>
    </xdr:to>
    <xdr:cxnSp macro="">
      <xdr:nvCxnSpPr>
        <xdr:cNvPr id="359" name="直線コネクタ 358"/>
        <xdr:cNvCxnSpPr/>
      </xdr:nvCxnSpPr>
      <xdr:spPr>
        <a:xfrm>
          <a:off x="7861300" y="9519811"/>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58855</xdr:rowOff>
    </xdr:from>
    <xdr:to>
      <xdr:col>12</xdr:col>
      <xdr:colOff>561975</xdr:colOff>
      <xdr:row>56</xdr:row>
      <xdr:rowOff>160455</xdr:rowOff>
    </xdr:to>
    <xdr:sp macro="" textlink="">
      <xdr:nvSpPr>
        <xdr:cNvPr id="360" name="フローチャート : 判断 359"/>
        <xdr:cNvSpPr/>
      </xdr:nvSpPr>
      <xdr:spPr>
        <a:xfrm>
          <a:off x="8699500" y="96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151582</xdr:rowOff>
    </xdr:from>
    <xdr:ext cx="534377" cy="259045"/>
    <xdr:sp macro="" textlink="">
      <xdr:nvSpPr>
        <xdr:cNvPr id="361" name="テキスト ボックス 360"/>
        <xdr:cNvSpPr txBox="1"/>
      </xdr:nvSpPr>
      <xdr:spPr>
        <a:xfrm>
          <a:off x="8483111" y="9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90061</xdr:rowOff>
    </xdr:from>
    <xdr:to>
      <xdr:col>11</xdr:col>
      <xdr:colOff>307975</xdr:colOff>
      <xdr:row>55</xdr:row>
      <xdr:rowOff>120677</xdr:rowOff>
    </xdr:to>
    <xdr:cxnSp macro="">
      <xdr:nvCxnSpPr>
        <xdr:cNvPr id="362" name="直線コネクタ 361"/>
        <xdr:cNvCxnSpPr/>
      </xdr:nvCxnSpPr>
      <xdr:spPr>
        <a:xfrm flipV="1">
          <a:off x="6972300" y="9519811"/>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7372</xdr:rowOff>
    </xdr:from>
    <xdr:to>
      <xdr:col>11</xdr:col>
      <xdr:colOff>358775</xdr:colOff>
      <xdr:row>57</xdr:row>
      <xdr:rowOff>108972</xdr:rowOff>
    </xdr:to>
    <xdr:sp macro="" textlink="">
      <xdr:nvSpPr>
        <xdr:cNvPr id="363" name="フローチャート : 判断 362"/>
        <xdr:cNvSpPr/>
      </xdr:nvSpPr>
      <xdr:spPr>
        <a:xfrm>
          <a:off x="7810500" y="97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100099</xdr:rowOff>
    </xdr:from>
    <xdr:ext cx="534377" cy="259045"/>
    <xdr:sp macro="" textlink="">
      <xdr:nvSpPr>
        <xdr:cNvPr id="364" name="テキスト ボックス 363"/>
        <xdr:cNvSpPr txBox="1"/>
      </xdr:nvSpPr>
      <xdr:spPr>
        <a:xfrm>
          <a:off x="7594111" y="98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41008</xdr:rowOff>
    </xdr:from>
    <xdr:to>
      <xdr:col>10</xdr:col>
      <xdr:colOff>155575</xdr:colOff>
      <xdr:row>57</xdr:row>
      <xdr:rowOff>142608</xdr:rowOff>
    </xdr:to>
    <xdr:sp macro="" textlink="">
      <xdr:nvSpPr>
        <xdr:cNvPr id="365" name="フローチャート : 判断 364"/>
        <xdr:cNvSpPr/>
      </xdr:nvSpPr>
      <xdr:spPr>
        <a:xfrm>
          <a:off x="6921500" y="98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133735</xdr:rowOff>
    </xdr:from>
    <xdr:ext cx="534377" cy="259045"/>
    <xdr:sp macro="" textlink="">
      <xdr:nvSpPr>
        <xdr:cNvPr id="366" name="テキスト ボックス 365"/>
        <xdr:cNvSpPr txBox="1"/>
      </xdr:nvSpPr>
      <xdr:spPr>
        <a:xfrm>
          <a:off x="6705111" y="990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158166</xdr:rowOff>
    </xdr:from>
    <xdr:to>
      <xdr:col>15</xdr:col>
      <xdr:colOff>231775</xdr:colOff>
      <xdr:row>57</xdr:row>
      <xdr:rowOff>88316</xdr:rowOff>
    </xdr:to>
    <xdr:sp macro="" textlink="">
      <xdr:nvSpPr>
        <xdr:cNvPr id="372" name="円/楕円 371"/>
        <xdr:cNvSpPr/>
      </xdr:nvSpPr>
      <xdr:spPr>
        <a:xfrm>
          <a:off x="10426700" y="97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136593</xdr:rowOff>
    </xdr:from>
    <xdr:ext cx="534377" cy="259045"/>
    <xdr:sp macro="" textlink="">
      <xdr:nvSpPr>
        <xdr:cNvPr id="373" name="普通建設事業費該当値テキスト"/>
        <xdr:cNvSpPr txBox="1"/>
      </xdr:nvSpPr>
      <xdr:spPr>
        <a:xfrm>
          <a:off x="10528300" y="97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44,758</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119320</xdr:rowOff>
    </xdr:from>
    <xdr:to>
      <xdr:col>14</xdr:col>
      <xdr:colOff>79375</xdr:colOff>
      <xdr:row>51</xdr:row>
      <xdr:rowOff>49470</xdr:rowOff>
    </xdr:to>
    <xdr:sp macro="" textlink="">
      <xdr:nvSpPr>
        <xdr:cNvPr id="374" name="円/楕円 373"/>
        <xdr:cNvSpPr/>
      </xdr:nvSpPr>
      <xdr:spPr>
        <a:xfrm>
          <a:off x="9588500" y="86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65997</xdr:rowOff>
    </xdr:from>
    <xdr:ext cx="599010" cy="259045"/>
    <xdr:sp macro="" textlink="">
      <xdr:nvSpPr>
        <xdr:cNvPr id="375" name="テキスト ボックス 374"/>
        <xdr:cNvSpPr txBox="1"/>
      </xdr:nvSpPr>
      <xdr:spPr>
        <a:xfrm>
          <a:off x="9339794" y="846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110,137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68016</xdr:rowOff>
    </xdr:from>
    <xdr:to>
      <xdr:col>12</xdr:col>
      <xdr:colOff>561975</xdr:colOff>
      <xdr:row>55</xdr:row>
      <xdr:rowOff>169616</xdr:rowOff>
    </xdr:to>
    <xdr:sp macro="" textlink="">
      <xdr:nvSpPr>
        <xdr:cNvPr id="376" name="円/楕円 375"/>
        <xdr:cNvSpPr/>
      </xdr:nvSpPr>
      <xdr:spPr>
        <a:xfrm>
          <a:off x="8699500" y="949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14693</xdr:rowOff>
    </xdr:from>
    <xdr:ext cx="534377" cy="259045"/>
    <xdr:sp macro="" textlink="">
      <xdr:nvSpPr>
        <xdr:cNvPr id="377" name="テキスト ボックス 376"/>
        <xdr:cNvSpPr txBox="1"/>
      </xdr:nvSpPr>
      <xdr:spPr>
        <a:xfrm>
          <a:off x="8483111" y="92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39261</xdr:rowOff>
    </xdr:from>
    <xdr:to>
      <xdr:col>11</xdr:col>
      <xdr:colOff>358775</xdr:colOff>
      <xdr:row>55</xdr:row>
      <xdr:rowOff>140861</xdr:rowOff>
    </xdr:to>
    <xdr:sp macro="" textlink="">
      <xdr:nvSpPr>
        <xdr:cNvPr id="378" name="円/楕円 377"/>
        <xdr:cNvSpPr/>
      </xdr:nvSpPr>
      <xdr:spPr>
        <a:xfrm>
          <a:off x="7810500" y="94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157388</xdr:rowOff>
    </xdr:from>
    <xdr:ext cx="534377" cy="259045"/>
    <xdr:sp macro="" textlink="">
      <xdr:nvSpPr>
        <xdr:cNvPr id="379" name="テキスト ボックス 378"/>
        <xdr:cNvSpPr txBox="1"/>
      </xdr:nvSpPr>
      <xdr:spPr>
        <a:xfrm>
          <a:off x="7594111" y="92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69877</xdr:rowOff>
    </xdr:from>
    <xdr:to>
      <xdr:col>10</xdr:col>
      <xdr:colOff>155575</xdr:colOff>
      <xdr:row>56</xdr:row>
      <xdr:rowOff>27</xdr:rowOff>
    </xdr:to>
    <xdr:sp macro="" textlink="">
      <xdr:nvSpPr>
        <xdr:cNvPr id="380" name="円/楕円 379"/>
        <xdr:cNvSpPr/>
      </xdr:nvSpPr>
      <xdr:spPr>
        <a:xfrm>
          <a:off x="6921500" y="94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16554</xdr:rowOff>
    </xdr:from>
    <xdr:ext cx="534377" cy="259045"/>
    <xdr:sp macro="" textlink="">
      <xdr:nvSpPr>
        <xdr:cNvPr id="381" name="テキスト ボックス 380"/>
        <xdr:cNvSpPr txBox="1"/>
      </xdr:nvSpPr>
      <xdr:spPr>
        <a:xfrm>
          <a:off x="6705111" y="92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5" name="直線コネクタ 404"/>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6"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7" name="直線コネクタ 406"/>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8"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9" name="直線コネクタ 408"/>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37478</xdr:rowOff>
    </xdr:from>
    <xdr:to>
      <xdr:col>15</xdr:col>
      <xdr:colOff>180975</xdr:colOff>
      <xdr:row>77</xdr:row>
      <xdr:rowOff>61024</xdr:rowOff>
    </xdr:to>
    <xdr:cxnSp macro="">
      <xdr:nvCxnSpPr>
        <xdr:cNvPr id="410" name="直線コネクタ 409"/>
        <xdr:cNvCxnSpPr/>
      </xdr:nvCxnSpPr>
      <xdr:spPr>
        <a:xfrm>
          <a:off x="9639300" y="12381878"/>
          <a:ext cx="838200" cy="88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11"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2" name="フローチャート : 判断 411"/>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3" name="フローチャート : 判断 412"/>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133621</xdr:rowOff>
    </xdr:from>
    <xdr:ext cx="534377" cy="259045"/>
    <xdr:sp macro="" textlink="">
      <xdr:nvSpPr>
        <xdr:cNvPr id="414" name="テキスト ボックス 413"/>
        <xdr:cNvSpPr txBox="1"/>
      </xdr:nvSpPr>
      <xdr:spPr>
        <a:xfrm>
          <a:off x="9372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10224</xdr:rowOff>
    </xdr:from>
    <xdr:to>
      <xdr:col>15</xdr:col>
      <xdr:colOff>231775</xdr:colOff>
      <xdr:row>77</xdr:row>
      <xdr:rowOff>111824</xdr:rowOff>
    </xdr:to>
    <xdr:sp macro="" textlink="">
      <xdr:nvSpPr>
        <xdr:cNvPr id="420" name="円/楕円 419"/>
        <xdr:cNvSpPr/>
      </xdr:nvSpPr>
      <xdr:spPr>
        <a:xfrm>
          <a:off x="104267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160101</xdr:rowOff>
    </xdr:from>
    <xdr:ext cx="469744" cy="259045"/>
    <xdr:sp macro="" textlink="">
      <xdr:nvSpPr>
        <xdr:cNvPr id="421" name="普通建設事業費 （ うち新規整備　）該当値テキスト"/>
        <xdr:cNvSpPr txBox="1"/>
      </xdr:nvSpPr>
      <xdr:spPr>
        <a:xfrm>
          <a:off x="10528300" y="1319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158128</xdr:rowOff>
    </xdr:from>
    <xdr:to>
      <xdr:col>14</xdr:col>
      <xdr:colOff>79375</xdr:colOff>
      <xdr:row>72</xdr:row>
      <xdr:rowOff>88278</xdr:rowOff>
    </xdr:to>
    <xdr:sp macro="" textlink="">
      <xdr:nvSpPr>
        <xdr:cNvPr id="422" name="円/楕円 421"/>
        <xdr:cNvSpPr/>
      </xdr:nvSpPr>
      <xdr:spPr>
        <a:xfrm>
          <a:off x="9588500" y="123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104805</xdr:rowOff>
    </xdr:from>
    <xdr:ext cx="534377" cy="259045"/>
    <xdr:sp macro="" textlink="">
      <xdr:nvSpPr>
        <xdr:cNvPr id="423" name="テキスト ボックス 422"/>
        <xdr:cNvSpPr txBox="1"/>
      </xdr:nvSpPr>
      <xdr:spPr>
        <a:xfrm>
          <a:off x="9372111" y="121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3" name="テキスト ボックス 44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70149</xdr:rowOff>
    </xdr:from>
    <xdr:to>
      <xdr:col>15</xdr:col>
      <xdr:colOff>180340</xdr:colOff>
      <xdr:row>98</xdr:row>
      <xdr:rowOff>120955</xdr:rowOff>
    </xdr:to>
    <xdr:cxnSp macro="">
      <xdr:nvCxnSpPr>
        <xdr:cNvPr id="447" name="直線コネクタ 446"/>
        <xdr:cNvCxnSpPr/>
      </xdr:nvCxnSpPr>
      <xdr:spPr>
        <a:xfrm flipV="1">
          <a:off x="10475595" y="15843549"/>
          <a:ext cx="1270" cy="10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124782</xdr:rowOff>
    </xdr:from>
    <xdr:ext cx="469744" cy="259045"/>
    <xdr:sp macro="" textlink="">
      <xdr:nvSpPr>
        <xdr:cNvPr id="448" name="普通建設事業費 （ うち更新整備　）最小値テキスト"/>
        <xdr:cNvSpPr txBox="1"/>
      </xdr:nvSpPr>
      <xdr:spPr>
        <a:xfrm>
          <a:off x="10528300" y="169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120955</xdr:rowOff>
    </xdr:from>
    <xdr:to>
      <xdr:col>15</xdr:col>
      <xdr:colOff>269875</xdr:colOff>
      <xdr:row>98</xdr:row>
      <xdr:rowOff>120955</xdr:rowOff>
    </xdr:to>
    <xdr:cxnSp macro="">
      <xdr:nvCxnSpPr>
        <xdr:cNvPr id="449" name="直線コネクタ 448"/>
        <xdr:cNvCxnSpPr/>
      </xdr:nvCxnSpPr>
      <xdr:spPr>
        <a:xfrm>
          <a:off x="10388600" y="1692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16826</xdr:rowOff>
    </xdr:from>
    <xdr:ext cx="534377" cy="259045"/>
    <xdr:sp macro="" textlink="">
      <xdr:nvSpPr>
        <xdr:cNvPr id="450" name="普通建設事業費 （ うち更新整備　）最大値テキスト"/>
        <xdr:cNvSpPr txBox="1"/>
      </xdr:nvSpPr>
      <xdr:spPr>
        <a:xfrm>
          <a:off x="10528300" y="156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92</xdr:row>
      <xdr:rowOff>70149</xdr:rowOff>
    </xdr:from>
    <xdr:to>
      <xdr:col>15</xdr:col>
      <xdr:colOff>269875</xdr:colOff>
      <xdr:row>92</xdr:row>
      <xdr:rowOff>70149</xdr:rowOff>
    </xdr:to>
    <xdr:cxnSp macro="">
      <xdr:nvCxnSpPr>
        <xdr:cNvPr id="451" name="直線コネクタ 450"/>
        <xdr:cNvCxnSpPr/>
      </xdr:nvCxnSpPr>
      <xdr:spPr>
        <a:xfrm>
          <a:off x="10388600" y="158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37612</xdr:rowOff>
    </xdr:from>
    <xdr:to>
      <xdr:col>15</xdr:col>
      <xdr:colOff>180975</xdr:colOff>
      <xdr:row>96</xdr:row>
      <xdr:rowOff>50585</xdr:rowOff>
    </xdr:to>
    <xdr:cxnSp macro="">
      <xdr:nvCxnSpPr>
        <xdr:cNvPr id="452" name="直線コネクタ 451"/>
        <xdr:cNvCxnSpPr/>
      </xdr:nvCxnSpPr>
      <xdr:spPr>
        <a:xfrm>
          <a:off x="9639300" y="15639562"/>
          <a:ext cx="838200" cy="8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92036</xdr:rowOff>
    </xdr:from>
    <xdr:ext cx="534377" cy="259045"/>
    <xdr:sp macro="" textlink="">
      <xdr:nvSpPr>
        <xdr:cNvPr id="453" name="普通建設事業費 （ うち更新整備　）平均値テキスト"/>
        <xdr:cNvSpPr txBox="1"/>
      </xdr:nvSpPr>
      <xdr:spPr>
        <a:xfrm>
          <a:off x="10528300" y="16551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113609</xdr:rowOff>
    </xdr:from>
    <xdr:to>
      <xdr:col>15</xdr:col>
      <xdr:colOff>231775</xdr:colOff>
      <xdr:row>97</xdr:row>
      <xdr:rowOff>43759</xdr:rowOff>
    </xdr:to>
    <xdr:sp macro="" textlink="">
      <xdr:nvSpPr>
        <xdr:cNvPr id="454" name="フローチャート : 判断 453"/>
        <xdr:cNvSpPr/>
      </xdr:nvSpPr>
      <xdr:spPr>
        <a:xfrm>
          <a:off x="104267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100940</xdr:rowOff>
    </xdr:from>
    <xdr:to>
      <xdr:col>14</xdr:col>
      <xdr:colOff>79375</xdr:colOff>
      <xdr:row>97</xdr:row>
      <xdr:rowOff>31090</xdr:rowOff>
    </xdr:to>
    <xdr:sp macro="" textlink="">
      <xdr:nvSpPr>
        <xdr:cNvPr id="455" name="フローチャート : 判断 454"/>
        <xdr:cNvSpPr/>
      </xdr:nvSpPr>
      <xdr:spPr>
        <a:xfrm>
          <a:off x="9588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22217</xdr:rowOff>
    </xdr:from>
    <xdr:ext cx="534377" cy="259045"/>
    <xdr:sp macro="" textlink="">
      <xdr:nvSpPr>
        <xdr:cNvPr id="456" name="テキスト ボックス 455"/>
        <xdr:cNvSpPr txBox="1"/>
      </xdr:nvSpPr>
      <xdr:spPr>
        <a:xfrm>
          <a:off x="9372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171235</xdr:rowOff>
    </xdr:from>
    <xdr:to>
      <xdr:col>15</xdr:col>
      <xdr:colOff>231775</xdr:colOff>
      <xdr:row>96</xdr:row>
      <xdr:rowOff>101385</xdr:rowOff>
    </xdr:to>
    <xdr:sp macro="" textlink="">
      <xdr:nvSpPr>
        <xdr:cNvPr id="462" name="円/楕円 461"/>
        <xdr:cNvSpPr/>
      </xdr:nvSpPr>
      <xdr:spPr>
        <a:xfrm>
          <a:off x="104267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22662</xdr:rowOff>
    </xdr:from>
    <xdr:ext cx="534377" cy="259045"/>
    <xdr:sp macro="" textlink="">
      <xdr:nvSpPr>
        <xdr:cNvPr id="463" name="普通建設事業費 （ うち更新整備　）該当値テキスト"/>
        <xdr:cNvSpPr txBox="1"/>
      </xdr:nvSpPr>
      <xdr:spPr>
        <a:xfrm>
          <a:off x="10528300" y="1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26,678</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158262</xdr:rowOff>
    </xdr:from>
    <xdr:to>
      <xdr:col>14</xdr:col>
      <xdr:colOff>79375</xdr:colOff>
      <xdr:row>91</xdr:row>
      <xdr:rowOff>88412</xdr:rowOff>
    </xdr:to>
    <xdr:sp macro="" textlink="">
      <xdr:nvSpPr>
        <xdr:cNvPr id="464" name="円/楕円 463"/>
        <xdr:cNvSpPr/>
      </xdr:nvSpPr>
      <xdr:spPr>
        <a:xfrm>
          <a:off x="9588500" y="1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104939</xdr:rowOff>
    </xdr:from>
    <xdr:ext cx="534377" cy="259045"/>
    <xdr:sp macro="" textlink="">
      <xdr:nvSpPr>
        <xdr:cNvPr id="465" name="テキスト ボックス 464"/>
        <xdr:cNvSpPr txBox="1"/>
      </xdr:nvSpPr>
      <xdr:spPr>
        <a:xfrm>
          <a:off x="9372111" y="1536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6" name="直線コネクタ 47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7" name="テキスト ボックス 476"/>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0" name="直線コネクタ 47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81" name="テキスト ボックス 480"/>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3" name="テキスト ボックス 48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5" name="直線コネクタ 484"/>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6"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7" name="直線コネクタ 486"/>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8"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9" name="直線コネクタ 488"/>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99123</xdr:rowOff>
    </xdr:from>
    <xdr:to>
      <xdr:col>23</xdr:col>
      <xdr:colOff>517525</xdr:colOff>
      <xdr:row>37</xdr:row>
      <xdr:rowOff>125984</xdr:rowOff>
    </xdr:to>
    <xdr:cxnSp macro="">
      <xdr:nvCxnSpPr>
        <xdr:cNvPr id="490" name="直線コネクタ 489"/>
        <xdr:cNvCxnSpPr/>
      </xdr:nvCxnSpPr>
      <xdr:spPr>
        <a:xfrm flipV="1">
          <a:off x="15481300" y="6442773"/>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91"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92" name="フローチャート : 判断 491"/>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125984</xdr:rowOff>
    </xdr:from>
    <xdr:to>
      <xdr:col>22</xdr:col>
      <xdr:colOff>365125</xdr:colOff>
      <xdr:row>38</xdr:row>
      <xdr:rowOff>7112</xdr:rowOff>
    </xdr:to>
    <xdr:cxnSp macro="">
      <xdr:nvCxnSpPr>
        <xdr:cNvPr id="493" name="直線コネクタ 492"/>
        <xdr:cNvCxnSpPr/>
      </xdr:nvCxnSpPr>
      <xdr:spPr>
        <a:xfrm flipV="1">
          <a:off x="14592300" y="646963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4" name="フローチャート : 判断 493"/>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5" name="テキスト ボックス 494"/>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116840</xdr:rowOff>
    </xdr:from>
    <xdr:to>
      <xdr:col>21</xdr:col>
      <xdr:colOff>161925</xdr:colOff>
      <xdr:row>38</xdr:row>
      <xdr:rowOff>7112</xdr:rowOff>
    </xdr:to>
    <xdr:cxnSp macro="">
      <xdr:nvCxnSpPr>
        <xdr:cNvPr id="496" name="直線コネクタ 495"/>
        <xdr:cNvCxnSpPr/>
      </xdr:nvCxnSpPr>
      <xdr:spPr>
        <a:xfrm>
          <a:off x="13703300" y="646049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7" name="フローチャート : 判断 496"/>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8" name="テキスト ボックス 497"/>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254</xdr:rowOff>
    </xdr:from>
    <xdr:to>
      <xdr:col>19</xdr:col>
      <xdr:colOff>644525</xdr:colOff>
      <xdr:row>37</xdr:row>
      <xdr:rowOff>116840</xdr:rowOff>
    </xdr:to>
    <xdr:cxnSp macro="">
      <xdr:nvCxnSpPr>
        <xdr:cNvPr id="499" name="直線コネクタ 498"/>
        <xdr:cNvCxnSpPr/>
      </xdr:nvCxnSpPr>
      <xdr:spPr>
        <a:xfrm>
          <a:off x="12814300" y="634390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500" name="フローチャート : 判断 499"/>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501" name="テキスト ボックス 500"/>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502" name="フローチャート : 判断 501"/>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503" name="テキスト ボックス 502"/>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48323</xdr:rowOff>
    </xdr:from>
    <xdr:to>
      <xdr:col>23</xdr:col>
      <xdr:colOff>568325</xdr:colOff>
      <xdr:row>37</xdr:row>
      <xdr:rowOff>149923</xdr:rowOff>
    </xdr:to>
    <xdr:sp macro="" textlink="">
      <xdr:nvSpPr>
        <xdr:cNvPr id="509" name="円/楕円 508"/>
        <xdr:cNvSpPr/>
      </xdr:nvSpPr>
      <xdr:spPr>
        <a:xfrm>
          <a:off x="16268700" y="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134700</xdr:rowOff>
    </xdr:from>
    <xdr:ext cx="378565" cy="259045"/>
    <xdr:sp macro="" textlink="">
      <xdr:nvSpPr>
        <xdr:cNvPr id="510" name="災害復旧事業費該当値テキスト"/>
        <xdr:cNvSpPr txBox="1"/>
      </xdr:nvSpPr>
      <xdr:spPr>
        <a:xfrm>
          <a:off x="16370300" y="630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75184</xdr:rowOff>
    </xdr:from>
    <xdr:to>
      <xdr:col>22</xdr:col>
      <xdr:colOff>415925</xdr:colOff>
      <xdr:row>38</xdr:row>
      <xdr:rowOff>5335</xdr:rowOff>
    </xdr:to>
    <xdr:sp macro="" textlink="">
      <xdr:nvSpPr>
        <xdr:cNvPr id="511" name="円/楕円 510"/>
        <xdr:cNvSpPr/>
      </xdr:nvSpPr>
      <xdr:spPr>
        <a:xfrm>
          <a:off x="15430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167911</xdr:rowOff>
    </xdr:from>
    <xdr:ext cx="378565" cy="259045"/>
    <xdr:sp macro="" textlink="">
      <xdr:nvSpPr>
        <xdr:cNvPr id="512" name="テキスト ボックス 511"/>
        <xdr:cNvSpPr txBox="1"/>
      </xdr:nvSpPr>
      <xdr:spPr>
        <a:xfrm>
          <a:off x="15292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127762</xdr:rowOff>
    </xdr:from>
    <xdr:to>
      <xdr:col>21</xdr:col>
      <xdr:colOff>212725</xdr:colOff>
      <xdr:row>38</xdr:row>
      <xdr:rowOff>57912</xdr:rowOff>
    </xdr:to>
    <xdr:sp macro="" textlink="">
      <xdr:nvSpPr>
        <xdr:cNvPr id="513" name="円/楕円 512"/>
        <xdr:cNvSpPr/>
      </xdr:nvSpPr>
      <xdr:spPr>
        <a:xfrm>
          <a:off x="1454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49039</xdr:rowOff>
    </xdr:from>
    <xdr:ext cx="313932" cy="259045"/>
    <xdr:sp macro="" textlink="">
      <xdr:nvSpPr>
        <xdr:cNvPr id="514" name="テキスト ボックス 513"/>
        <xdr:cNvSpPr txBox="1"/>
      </xdr:nvSpPr>
      <xdr:spPr>
        <a:xfrm>
          <a:off x="14435333" y="65641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66040</xdr:rowOff>
    </xdr:from>
    <xdr:to>
      <xdr:col>20</xdr:col>
      <xdr:colOff>9525</xdr:colOff>
      <xdr:row>37</xdr:row>
      <xdr:rowOff>167640</xdr:rowOff>
    </xdr:to>
    <xdr:sp macro="" textlink="">
      <xdr:nvSpPr>
        <xdr:cNvPr id="515" name="円/楕円 514"/>
        <xdr:cNvSpPr/>
      </xdr:nvSpPr>
      <xdr:spPr>
        <a:xfrm>
          <a:off x="13652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158767</xdr:rowOff>
    </xdr:from>
    <xdr:ext cx="378565" cy="259045"/>
    <xdr:sp macro="" textlink="">
      <xdr:nvSpPr>
        <xdr:cNvPr id="516" name="テキスト ボックス 515"/>
        <xdr:cNvSpPr txBox="1"/>
      </xdr:nvSpPr>
      <xdr:spPr>
        <a:xfrm>
          <a:off x="13514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120904</xdr:rowOff>
    </xdr:from>
    <xdr:to>
      <xdr:col>18</xdr:col>
      <xdr:colOff>492125</xdr:colOff>
      <xdr:row>37</xdr:row>
      <xdr:rowOff>51054</xdr:rowOff>
    </xdr:to>
    <xdr:sp macro="" textlink="">
      <xdr:nvSpPr>
        <xdr:cNvPr id="517" name="円/楕円 516"/>
        <xdr:cNvSpPr/>
      </xdr:nvSpPr>
      <xdr:spPr>
        <a:xfrm>
          <a:off x="12763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42181</xdr:rowOff>
    </xdr:from>
    <xdr:ext cx="378565" cy="259045"/>
    <xdr:sp macro="" textlink="">
      <xdr:nvSpPr>
        <xdr:cNvPr id="518" name="テキスト ボックス 517"/>
        <xdr:cNvSpPr txBox="1"/>
      </xdr:nvSpPr>
      <xdr:spPr>
        <a:xfrm>
          <a:off x="12625017" y="63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1" name="テキスト ボックス 58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3" name="テキスト ボックス 58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5" name="テキスト ボックス 58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7" name="テキスト ボックス 58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9" name="直線コネクタ 588"/>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90"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91" name="直線コネクタ 590"/>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2"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3" name="直線コネクタ 592"/>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149347</xdr:rowOff>
    </xdr:from>
    <xdr:to>
      <xdr:col>23</xdr:col>
      <xdr:colOff>517525</xdr:colOff>
      <xdr:row>74</xdr:row>
      <xdr:rowOff>65336</xdr:rowOff>
    </xdr:to>
    <xdr:cxnSp macro="">
      <xdr:nvCxnSpPr>
        <xdr:cNvPr id="594" name="直線コネクタ 593"/>
        <xdr:cNvCxnSpPr/>
      </xdr:nvCxnSpPr>
      <xdr:spPr>
        <a:xfrm flipV="1">
          <a:off x="15481300" y="12665197"/>
          <a:ext cx="8382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5"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6" name="フローチャート : 判断 595"/>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65336</xdr:rowOff>
    </xdr:from>
    <xdr:to>
      <xdr:col>22</xdr:col>
      <xdr:colOff>365125</xdr:colOff>
      <xdr:row>74</xdr:row>
      <xdr:rowOff>92014</xdr:rowOff>
    </xdr:to>
    <xdr:cxnSp macro="">
      <xdr:nvCxnSpPr>
        <xdr:cNvPr id="597" name="直線コネクタ 596"/>
        <xdr:cNvCxnSpPr/>
      </xdr:nvCxnSpPr>
      <xdr:spPr>
        <a:xfrm flipV="1">
          <a:off x="14592300" y="12752636"/>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8" name="フローチャート : 判断 597"/>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11871</xdr:rowOff>
    </xdr:from>
    <xdr:ext cx="534377" cy="259045"/>
    <xdr:sp macro="" textlink="">
      <xdr:nvSpPr>
        <xdr:cNvPr id="599" name="テキスト ボックス 598"/>
        <xdr:cNvSpPr txBox="1"/>
      </xdr:nvSpPr>
      <xdr:spPr>
        <a:xfrm>
          <a:off x="15214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92014</xdr:rowOff>
    </xdr:from>
    <xdr:to>
      <xdr:col>21</xdr:col>
      <xdr:colOff>161925</xdr:colOff>
      <xdr:row>74</xdr:row>
      <xdr:rowOff>162812</xdr:rowOff>
    </xdr:to>
    <xdr:cxnSp macro="">
      <xdr:nvCxnSpPr>
        <xdr:cNvPr id="600" name="直線コネクタ 599"/>
        <xdr:cNvCxnSpPr/>
      </xdr:nvCxnSpPr>
      <xdr:spPr>
        <a:xfrm flipV="1">
          <a:off x="13703300" y="12779314"/>
          <a:ext cx="889000" cy="7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601" name="フローチャート : 判断 600"/>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602" name="テキスト ボックス 601"/>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162812</xdr:rowOff>
    </xdr:from>
    <xdr:to>
      <xdr:col>19</xdr:col>
      <xdr:colOff>644525</xdr:colOff>
      <xdr:row>74</xdr:row>
      <xdr:rowOff>166652</xdr:rowOff>
    </xdr:to>
    <xdr:cxnSp macro="">
      <xdr:nvCxnSpPr>
        <xdr:cNvPr id="603" name="直線コネクタ 602"/>
        <xdr:cNvCxnSpPr/>
      </xdr:nvCxnSpPr>
      <xdr:spPr>
        <a:xfrm flipV="1">
          <a:off x="12814300" y="1285011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4" name="フローチャート : 判断 603"/>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5" name="テキスト ボックス 604"/>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6" name="フローチャート : 判断 605"/>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7" name="テキスト ボックス 606"/>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98547</xdr:rowOff>
    </xdr:from>
    <xdr:to>
      <xdr:col>23</xdr:col>
      <xdr:colOff>568325</xdr:colOff>
      <xdr:row>74</xdr:row>
      <xdr:rowOff>28697</xdr:rowOff>
    </xdr:to>
    <xdr:sp macro="" textlink="">
      <xdr:nvSpPr>
        <xdr:cNvPr id="613" name="円/楕円 612"/>
        <xdr:cNvSpPr/>
      </xdr:nvSpPr>
      <xdr:spPr>
        <a:xfrm>
          <a:off x="16268700" y="126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121424</xdr:rowOff>
    </xdr:from>
    <xdr:ext cx="534377" cy="259045"/>
    <xdr:sp macro="" textlink="">
      <xdr:nvSpPr>
        <xdr:cNvPr id="614" name="公債費該当値テキスト"/>
        <xdr:cNvSpPr txBox="1"/>
      </xdr:nvSpPr>
      <xdr:spPr>
        <a:xfrm>
          <a:off x="16370300" y="124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14536</xdr:rowOff>
    </xdr:from>
    <xdr:to>
      <xdr:col>22</xdr:col>
      <xdr:colOff>415925</xdr:colOff>
      <xdr:row>74</xdr:row>
      <xdr:rowOff>116136</xdr:rowOff>
    </xdr:to>
    <xdr:sp macro="" textlink="">
      <xdr:nvSpPr>
        <xdr:cNvPr id="615" name="円/楕円 614"/>
        <xdr:cNvSpPr/>
      </xdr:nvSpPr>
      <xdr:spPr>
        <a:xfrm>
          <a:off x="15430500" y="127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107263</xdr:rowOff>
    </xdr:from>
    <xdr:ext cx="534377" cy="259045"/>
    <xdr:sp macro="" textlink="">
      <xdr:nvSpPr>
        <xdr:cNvPr id="616" name="テキスト ボックス 615"/>
        <xdr:cNvSpPr txBox="1"/>
      </xdr:nvSpPr>
      <xdr:spPr>
        <a:xfrm>
          <a:off x="15214111" y="127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41214</xdr:rowOff>
    </xdr:from>
    <xdr:to>
      <xdr:col>21</xdr:col>
      <xdr:colOff>212725</xdr:colOff>
      <xdr:row>74</xdr:row>
      <xdr:rowOff>142814</xdr:rowOff>
    </xdr:to>
    <xdr:sp macro="" textlink="">
      <xdr:nvSpPr>
        <xdr:cNvPr id="617" name="円/楕円 616"/>
        <xdr:cNvSpPr/>
      </xdr:nvSpPr>
      <xdr:spPr>
        <a:xfrm>
          <a:off x="14541500" y="127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133941</xdr:rowOff>
    </xdr:from>
    <xdr:ext cx="534377" cy="259045"/>
    <xdr:sp macro="" textlink="">
      <xdr:nvSpPr>
        <xdr:cNvPr id="618" name="テキスト ボックス 617"/>
        <xdr:cNvSpPr txBox="1"/>
      </xdr:nvSpPr>
      <xdr:spPr>
        <a:xfrm>
          <a:off x="14325111" y="128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112012</xdr:rowOff>
    </xdr:from>
    <xdr:to>
      <xdr:col>20</xdr:col>
      <xdr:colOff>9525</xdr:colOff>
      <xdr:row>75</xdr:row>
      <xdr:rowOff>42162</xdr:rowOff>
    </xdr:to>
    <xdr:sp macro="" textlink="">
      <xdr:nvSpPr>
        <xdr:cNvPr id="619" name="円/楕円 618"/>
        <xdr:cNvSpPr/>
      </xdr:nvSpPr>
      <xdr:spPr>
        <a:xfrm>
          <a:off x="13652500" y="127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33289</xdr:rowOff>
    </xdr:from>
    <xdr:ext cx="534377" cy="259045"/>
    <xdr:sp macro="" textlink="">
      <xdr:nvSpPr>
        <xdr:cNvPr id="620" name="テキスト ボックス 619"/>
        <xdr:cNvSpPr txBox="1"/>
      </xdr:nvSpPr>
      <xdr:spPr>
        <a:xfrm>
          <a:off x="13436111" y="1289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115852</xdr:rowOff>
    </xdr:from>
    <xdr:to>
      <xdr:col>18</xdr:col>
      <xdr:colOff>492125</xdr:colOff>
      <xdr:row>75</xdr:row>
      <xdr:rowOff>46002</xdr:rowOff>
    </xdr:to>
    <xdr:sp macro="" textlink="">
      <xdr:nvSpPr>
        <xdr:cNvPr id="621" name="円/楕円 620"/>
        <xdr:cNvSpPr/>
      </xdr:nvSpPr>
      <xdr:spPr>
        <a:xfrm>
          <a:off x="12763500" y="128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37129</xdr:rowOff>
    </xdr:from>
    <xdr:ext cx="534377" cy="259045"/>
    <xdr:sp macro="" textlink="">
      <xdr:nvSpPr>
        <xdr:cNvPr id="622" name="テキスト ボックス 621"/>
        <xdr:cNvSpPr txBox="1"/>
      </xdr:nvSpPr>
      <xdr:spPr>
        <a:xfrm>
          <a:off x="12547111" y="128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6" name="テキスト ボックス 63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8" name="テキスト ボックス 63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0" name="テキスト ボックス 63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2" name="テキスト ボックス 64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6" name="直線コネクタ 645"/>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7"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8" name="直線コネクタ 647"/>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9"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50" name="直線コネクタ 649"/>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110401</xdr:rowOff>
    </xdr:from>
    <xdr:to>
      <xdr:col>23</xdr:col>
      <xdr:colOff>517525</xdr:colOff>
      <xdr:row>98</xdr:row>
      <xdr:rowOff>5054</xdr:rowOff>
    </xdr:to>
    <xdr:cxnSp macro="">
      <xdr:nvCxnSpPr>
        <xdr:cNvPr id="651" name="直線コネクタ 650"/>
        <xdr:cNvCxnSpPr/>
      </xdr:nvCxnSpPr>
      <xdr:spPr>
        <a:xfrm>
          <a:off x="15481300" y="16569601"/>
          <a:ext cx="838200" cy="2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52"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3" name="フローチャート : 判断 652"/>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171438</xdr:rowOff>
    </xdr:from>
    <xdr:to>
      <xdr:col>22</xdr:col>
      <xdr:colOff>365125</xdr:colOff>
      <xdr:row>96</xdr:row>
      <xdr:rowOff>110401</xdr:rowOff>
    </xdr:to>
    <xdr:cxnSp macro="">
      <xdr:nvCxnSpPr>
        <xdr:cNvPr id="654" name="直線コネクタ 653"/>
        <xdr:cNvCxnSpPr/>
      </xdr:nvCxnSpPr>
      <xdr:spPr>
        <a:xfrm>
          <a:off x="14592300" y="16459188"/>
          <a:ext cx="8890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5" name="フローチャート : 判断 654"/>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42409</xdr:rowOff>
    </xdr:from>
    <xdr:ext cx="534377" cy="259045"/>
    <xdr:sp macro="" textlink="">
      <xdr:nvSpPr>
        <xdr:cNvPr id="656" name="テキスト ボックス 655"/>
        <xdr:cNvSpPr txBox="1"/>
      </xdr:nvSpPr>
      <xdr:spPr>
        <a:xfrm>
          <a:off x="15214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171438</xdr:rowOff>
    </xdr:from>
    <xdr:to>
      <xdr:col>21</xdr:col>
      <xdr:colOff>161925</xdr:colOff>
      <xdr:row>96</xdr:row>
      <xdr:rowOff>117717</xdr:rowOff>
    </xdr:to>
    <xdr:cxnSp macro="">
      <xdr:nvCxnSpPr>
        <xdr:cNvPr id="657" name="直線コネクタ 656"/>
        <xdr:cNvCxnSpPr/>
      </xdr:nvCxnSpPr>
      <xdr:spPr>
        <a:xfrm flipV="1">
          <a:off x="13703300" y="16459188"/>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8" name="フローチャート : 判断 657"/>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9" name="テキスト ボックス 658"/>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84226</xdr:rowOff>
    </xdr:from>
    <xdr:to>
      <xdr:col>19</xdr:col>
      <xdr:colOff>644525</xdr:colOff>
      <xdr:row>96</xdr:row>
      <xdr:rowOff>117717</xdr:rowOff>
    </xdr:to>
    <xdr:cxnSp macro="">
      <xdr:nvCxnSpPr>
        <xdr:cNvPr id="660" name="直線コネクタ 659"/>
        <xdr:cNvCxnSpPr/>
      </xdr:nvCxnSpPr>
      <xdr:spPr>
        <a:xfrm>
          <a:off x="12814300" y="16543426"/>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61" name="フローチャート : 判断 660"/>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74489</xdr:rowOff>
    </xdr:from>
    <xdr:ext cx="469744" cy="259045"/>
    <xdr:sp macro="" textlink="">
      <xdr:nvSpPr>
        <xdr:cNvPr id="662" name="テキスト ボックス 661"/>
        <xdr:cNvSpPr txBox="1"/>
      </xdr:nvSpPr>
      <xdr:spPr>
        <a:xfrm>
          <a:off x="13468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63" name="フローチャート : 判断 662"/>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30408</xdr:rowOff>
    </xdr:from>
    <xdr:ext cx="534377" cy="259045"/>
    <xdr:sp macro="" textlink="">
      <xdr:nvSpPr>
        <xdr:cNvPr id="664" name="テキスト ボックス 663"/>
        <xdr:cNvSpPr txBox="1"/>
      </xdr:nvSpPr>
      <xdr:spPr>
        <a:xfrm>
          <a:off x="12547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125704</xdr:rowOff>
    </xdr:from>
    <xdr:to>
      <xdr:col>23</xdr:col>
      <xdr:colOff>568325</xdr:colOff>
      <xdr:row>98</xdr:row>
      <xdr:rowOff>55854</xdr:rowOff>
    </xdr:to>
    <xdr:sp macro="" textlink="">
      <xdr:nvSpPr>
        <xdr:cNvPr id="670" name="円/楕円 669"/>
        <xdr:cNvSpPr/>
      </xdr:nvSpPr>
      <xdr:spPr>
        <a:xfrm>
          <a:off x="162687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104131</xdr:rowOff>
    </xdr:from>
    <xdr:ext cx="469744" cy="259045"/>
    <xdr:sp macro="" textlink="">
      <xdr:nvSpPr>
        <xdr:cNvPr id="671" name="積立金該当値テキスト"/>
        <xdr:cNvSpPr txBox="1"/>
      </xdr:nvSpPr>
      <xdr:spPr>
        <a:xfrm>
          <a:off x="16370300" y="1673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59601</xdr:rowOff>
    </xdr:from>
    <xdr:to>
      <xdr:col>22</xdr:col>
      <xdr:colOff>415925</xdr:colOff>
      <xdr:row>96</xdr:row>
      <xdr:rowOff>161201</xdr:rowOff>
    </xdr:to>
    <xdr:sp macro="" textlink="">
      <xdr:nvSpPr>
        <xdr:cNvPr id="672" name="円/楕円 671"/>
        <xdr:cNvSpPr/>
      </xdr:nvSpPr>
      <xdr:spPr>
        <a:xfrm>
          <a:off x="15430500" y="165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6278</xdr:rowOff>
    </xdr:from>
    <xdr:ext cx="534377" cy="259045"/>
    <xdr:sp macro="" textlink="">
      <xdr:nvSpPr>
        <xdr:cNvPr id="673" name="テキスト ボックス 672"/>
        <xdr:cNvSpPr txBox="1"/>
      </xdr:nvSpPr>
      <xdr:spPr>
        <a:xfrm>
          <a:off x="15214111" y="162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120638</xdr:rowOff>
    </xdr:from>
    <xdr:to>
      <xdr:col>21</xdr:col>
      <xdr:colOff>212725</xdr:colOff>
      <xdr:row>96</xdr:row>
      <xdr:rowOff>50788</xdr:rowOff>
    </xdr:to>
    <xdr:sp macro="" textlink="">
      <xdr:nvSpPr>
        <xdr:cNvPr id="674" name="円/楕円 673"/>
        <xdr:cNvSpPr/>
      </xdr:nvSpPr>
      <xdr:spPr>
        <a:xfrm>
          <a:off x="14541500" y="164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67315</xdr:rowOff>
    </xdr:from>
    <xdr:ext cx="534377" cy="259045"/>
    <xdr:sp macro="" textlink="">
      <xdr:nvSpPr>
        <xdr:cNvPr id="675" name="テキスト ボックス 674"/>
        <xdr:cNvSpPr txBox="1"/>
      </xdr:nvSpPr>
      <xdr:spPr>
        <a:xfrm>
          <a:off x="14325111" y="161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66917</xdr:rowOff>
    </xdr:from>
    <xdr:to>
      <xdr:col>20</xdr:col>
      <xdr:colOff>9525</xdr:colOff>
      <xdr:row>96</xdr:row>
      <xdr:rowOff>168517</xdr:rowOff>
    </xdr:to>
    <xdr:sp macro="" textlink="">
      <xdr:nvSpPr>
        <xdr:cNvPr id="676" name="円/楕円 675"/>
        <xdr:cNvSpPr/>
      </xdr:nvSpPr>
      <xdr:spPr>
        <a:xfrm>
          <a:off x="13652500" y="165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13594</xdr:rowOff>
    </xdr:from>
    <xdr:ext cx="534377" cy="259045"/>
    <xdr:sp macro="" textlink="">
      <xdr:nvSpPr>
        <xdr:cNvPr id="677" name="テキスト ボックス 676"/>
        <xdr:cNvSpPr txBox="1"/>
      </xdr:nvSpPr>
      <xdr:spPr>
        <a:xfrm>
          <a:off x="13436111" y="163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33426</xdr:rowOff>
    </xdr:from>
    <xdr:to>
      <xdr:col>18</xdr:col>
      <xdr:colOff>492125</xdr:colOff>
      <xdr:row>96</xdr:row>
      <xdr:rowOff>135026</xdr:rowOff>
    </xdr:to>
    <xdr:sp macro="" textlink="">
      <xdr:nvSpPr>
        <xdr:cNvPr id="678" name="円/楕円 677"/>
        <xdr:cNvSpPr/>
      </xdr:nvSpPr>
      <xdr:spPr>
        <a:xfrm>
          <a:off x="12763500" y="164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151553</xdr:rowOff>
    </xdr:from>
    <xdr:ext cx="534377" cy="259045"/>
    <xdr:sp macro="" textlink="">
      <xdr:nvSpPr>
        <xdr:cNvPr id="679" name="テキスト ボックス 678"/>
        <xdr:cNvSpPr txBox="1"/>
      </xdr:nvSpPr>
      <xdr:spPr>
        <a:xfrm>
          <a:off x="12547111" y="162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0" name="直線コネクタ 68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1" name="テキスト ボックス 69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2" name="直線コネクタ 69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3" name="テキスト ボックス 69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4" name="直線コネクタ 69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5" name="テキスト ボックス 69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6" name="直線コネクタ 69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7" name="テキスト ボックス 69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8" name="直線コネクタ 69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9" name="テキスト ボックス 69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0" name="直線コネクタ 69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1" name="テキスト ボックス 70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5" name="直線コネクタ 704"/>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7" name="直線コネクタ 70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8"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9" name="直線コネクタ 708"/>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0" name="直線コネクタ 70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11"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2" name="フローチャート : 判断 711"/>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84510</xdr:rowOff>
    </xdr:from>
    <xdr:to>
      <xdr:col>31</xdr:col>
      <xdr:colOff>34925</xdr:colOff>
      <xdr:row>39</xdr:row>
      <xdr:rowOff>98878</xdr:rowOff>
    </xdr:to>
    <xdr:cxnSp macro="">
      <xdr:nvCxnSpPr>
        <xdr:cNvPr id="713" name="直線コネクタ 712"/>
        <xdr:cNvCxnSpPr/>
      </xdr:nvCxnSpPr>
      <xdr:spPr>
        <a:xfrm>
          <a:off x="20434300" y="677106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4" name="フローチャート : 判断 713"/>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5" name="テキスト ボックス 714"/>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84510</xdr:rowOff>
    </xdr:from>
    <xdr:to>
      <xdr:col>29</xdr:col>
      <xdr:colOff>517525</xdr:colOff>
      <xdr:row>39</xdr:row>
      <xdr:rowOff>98878</xdr:rowOff>
    </xdr:to>
    <xdr:cxnSp macro="">
      <xdr:nvCxnSpPr>
        <xdr:cNvPr id="716" name="直線コネクタ 715"/>
        <xdr:cNvCxnSpPr/>
      </xdr:nvCxnSpPr>
      <xdr:spPr>
        <a:xfrm flipV="1">
          <a:off x="19545300" y="677106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7" name="フローチャート : 判断 716"/>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8" name="テキスト ボックス 717"/>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94960</xdr:rowOff>
    </xdr:from>
    <xdr:to>
      <xdr:col>28</xdr:col>
      <xdr:colOff>314325</xdr:colOff>
      <xdr:row>39</xdr:row>
      <xdr:rowOff>98878</xdr:rowOff>
    </xdr:to>
    <xdr:cxnSp macro="">
      <xdr:nvCxnSpPr>
        <xdr:cNvPr id="719" name="直線コネクタ 718"/>
        <xdr:cNvCxnSpPr/>
      </xdr:nvCxnSpPr>
      <xdr:spPr>
        <a:xfrm>
          <a:off x="18656300" y="678151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20" name="フローチャート : 判断 719"/>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21" name="テキスト ボックス 720"/>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22" name="フローチャート : 判断 721"/>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23" name="テキスト ボックス 722"/>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9" name="円/楕円 72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1" name="円/楕円 73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2" name="テキスト ボックス 73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33710</xdr:rowOff>
    </xdr:from>
    <xdr:to>
      <xdr:col>29</xdr:col>
      <xdr:colOff>568325</xdr:colOff>
      <xdr:row>39</xdr:row>
      <xdr:rowOff>135310</xdr:rowOff>
    </xdr:to>
    <xdr:sp macro="" textlink="">
      <xdr:nvSpPr>
        <xdr:cNvPr id="733" name="円/楕円 732"/>
        <xdr:cNvSpPr/>
      </xdr:nvSpPr>
      <xdr:spPr>
        <a:xfrm>
          <a:off x="20383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126437</xdr:rowOff>
    </xdr:from>
    <xdr:ext cx="313932" cy="259045"/>
    <xdr:sp macro="" textlink="">
      <xdr:nvSpPr>
        <xdr:cNvPr id="734" name="テキスト ボックス 733"/>
        <xdr:cNvSpPr txBox="1"/>
      </xdr:nvSpPr>
      <xdr:spPr>
        <a:xfrm>
          <a:off x="20277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5" name="円/楕円 73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6" name="テキスト ボックス 73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44160</xdr:rowOff>
    </xdr:from>
    <xdr:to>
      <xdr:col>27</xdr:col>
      <xdr:colOff>161925</xdr:colOff>
      <xdr:row>39</xdr:row>
      <xdr:rowOff>145760</xdr:rowOff>
    </xdr:to>
    <xdr:sp macro="" textlink="">
      <xdr:nvSpPr>
        <xdr:cNvPr id="737" name="円/楕円 736"/>
        <xdr:cNvSpPr/>
      </xdr:nvSpPr>
      <xdr:spPr>
        <a:xfrm>
          <a:off x="18605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136887</xdr:rowOff>
    </xdr:from>
    <xdr:ext cx="313932" cy="259045"/>
    <xdr:sp macro="" textlink="">
      <xdr:nvSpPr>
        <xdr:cNvPr id="738" name="テキスト ボックス 737"/>
        <xdr:cNvSpPr txBox="1"/>
      </xdr:nvSpPr>
      <xdr:spPr>
        <a:xfrm>
          <a:off x="18499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60" name="直線コネクタ 759"/>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3"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4" name="直線コネクタ 763"/>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170241</xdr:rowOff>
    </xdr:from>
    <xdr:to>
      <xdr:col>32</xdr:col>
      <xdr:colOff>187325</xdr:colOff>
      <xdr:row>57</xdr:row>
      <xdr:rowOff>170652</xdr:rowOff>
    </xdr:to>
    <xdr:cxnSp macro="">
      <xdr:nvCxnSpPr>
        <xdr:cNvPr id="765" name="直線コネクタ 764"/>
        <xdr:cNvCxnSpPr/>
      </xdr:nvCxnSpPr>
      <xdr:spPr>
        <a:xfrm>
          <a:off x="21323300" y="9942891"/>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6"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7" name="フローチャート : 判断 766"/>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169646</xdr:rowOff>
    </xdr:from>
    <xdr:to>
      <xdr:col>31</xdr:col>
      <xdr:colOff>34925</xdr:colOff>
      <xdr:row>57</xdr:row>
      <xdr:rowOff>170241</xdr:rowOff>
    </xdr:to>
    <xdr:cxnSp macro="">
      <xdr:nvCxnSpPr>
        <xdr:cNvPr id="768" name="直線コネクタ 767"/>
        <xdr:cNvCxnSpPr/>
      </xdr:nvCxnSpPr>
      <xdr:spPr>
        <a:xfrm>
          <a:off x="20434300" y="994229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9" name="フローチャート : 判断 768"/>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70" name="テキスト ボックス 769"/>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165395</xdr:rowOff>
    </xdr:from>
    <xdr:to>
      <xdr:col>29</xdr:col>
      <xdr:colOff>517525</xdr:colOff>
      <xdr:row>57</xdr:row>
      <xdr:rowOff>169646</xdr:rowOff>
    </xdr:to>
    <xdr:cxnSp macro="">
      <xdr:nvCxnSpPr>
        <xdr:cNvPr id="771" name="直線コネクタ 770"/>
        <xdr:cNvCxnSpPr/>
      </xdr:nvCxnSpPr>
      <xdr:spPr>
        <a:xfrm>
          <a:off x="19545300" y="9938045"/>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72" name="フローチャート : 判断 771"/>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73" name="テキスト ボックス 772"/>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162606</xdr:rowOff>
    </xdr:from>
    <xdr:to>
      <xdr:col>28</xdr:col>
      <xdr:colOff>314325</xdr:colOff>
      <xdr:row>57</xdr:row>
      <xdr:rowOff>165395</xdr:rowOff>
    </xdr:to>
    <xdr:cxnSp macro="">
      <xdr:nvCxnSpPr>
        <xdr:cNvPr id="774" name="直線コネクタ 773"/>
        <xdr:cNvCxnSpPr/>
      </xdr:nvCxnSpPr>
      <xdr:spPr>
        <a:xfrm>
          <a:off x="18656300" y="993525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5" name="フローチャート : 判断 774"/>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6" name="テキスト ボックス 775"/>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7" name="フローチャート : 判断 776"/>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44949</xdr:rowOff>
    </xdr:from>
    <xdr:ext cx="469744" cy="259045"/>
    <xdr:sp macro="" textlink="">
      <xdr:nvSpPr>
        <xdr:cNvPr id="778" name="テキスト ボックス 777"/>
        <xdr:cNvSpPr txBox="1"/>
      </xdr:nvSpPr>
      <xdr:spPr>
        <a:xfrm>
          <a:off x="18421427" y="94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119852</xdr:rowOff>
    </xdr:from>
    <xdr:to>
      <xdr:col>32</xdr:col>
      <xdr:colOff>238125</xdr:colOff>
      <xdr:row>58</xdr:row>
      <xdr:rowOff>50002</xdr:rowOff>
    </xdr:to>
    <xdr:sp macro="" textlink="">
      <xdr:nvSpPr>
        <xdr:cNvPr id="784" name="円/楕円 783"/>
        <xdr:cNvSpPr/>
      </xdr:nvSpPr>
      <xdr:spPr>
        <a:xfrm>
          <a:off x="22110700" y="98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98279</xdr:rowOff>
    </xdr:from>
    <xdr:ext cx="469744" cy="259045"/>
    <xdr:sp macro="" textlink="">
      <xdr:nvSpPr>
        <xdr:cNvPr id="785" name="貸付金該当値テキスト"/>
        <xdr:cNvSpPr txBox="1"/>
      </xdr:nvSpPr>
      <xdr:spPr>
        <a:xfrm>
          <a:off x="22212300"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119441</xdr:rowOff>
    </xdr:from>
    <xdr:to>
      <xdr:col>31</xdr:col>
      <xdr:colOff>85725</xdr:colOff>
      <xdr:row>58</xdr:row>
      <xdr:rowOff>49591</xdr:rowOff>
    </xdr:to>
    <xdr:sp macro="" textlink="">
      <xdr:nvSpPr>
        <xdr:cNvPr id="786" name="円/楕円 785"/>
        <xdr:cNvSpPr/>
      </xdr:nvSpPr>
      <xdr:spPr>
        <a:xfrm>
          <a:off x="21272500" y="98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40718</xdr:rowOff>
    </xdr:from>
    <xdr:ext cx="469744" cy="259045"/>
    <xdr:sp macro="" textlink="">
      <xdr:nvSpPr>
        <xdr:cNvPr id="787" name="テキスト ボックス 786"/>
        <xdr:cNvSpPr txBox="1"/>
      </xdr:nvSpPr>
      <xdr:spPr>
        <a:xfrm>
          <a:off x="21088427"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118846</xdr:rowOff>
    </xdr:from>
    <xdr:to>
      <xdr:col>29</xdr:col>
      <xdr:colOff>568325</xdr:colOff>
      <xdr:row>58</xdr:row>
      <xdr:rowOff>48996</xdr:rowOff>
    </xdr:to>
    <xdr:sp macro="" textlink="">
      <xdr:nvSpPr>
        <xdr:cNvPr id="788" name="円/楕円 787"/>
        <xdr:cNvSpPr/>
      </xdr:nvSpPr>
      <xdr:spPr>
        <a:xfrm>
          <a:off x="20383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40123</xdr:rowOff>
    </xdr:from>
    <xdr:ext cx="469744" cy="259045"/>
    <xdr:sp macro="" textlink="">
      <xdr:nvSpPr>
        <xdr:cNvPr id="789" name="テキスト ボックス 788"/>
        <xdr:cNvSpPr txBox="1"/>
      </xdr:nvSpPr>
      <xdr:spPr>
        <a:xfrm>
          <a:off x="20199427" y="99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114595</xdr:rowOff>
    </xdr:from>
    <xdr:to>
      <xdr:col>28</xdr:col>
      <xdr:colOff>365125</xdr:colOff>
      <xdr:row>58</xdr:row>
      <xdr:rowOff>44745</xdr:rowOff>
    </xdr:to>
    <xdr:sp macro="" textlink="">
      <xdr:nvSpPr>
        <xdr:cNvPr id="790" name="円/楕円 789"/>
        <xdr:cNvSpPr/>
      </xdr:nvSpPr>
      <xdr:spPr>
        <a:xfrm>
          <a:off x="19494500" y="98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35872</xdr:rowOff>
    </xdr:from>
    <xdr:ext cx="469744" cy="259045"/>
    <xdr:sp macro="" textlink="">
      <xdr:nvSpPr>
        <xdr:cNvPr id="791" name="テキスト ボックス 790"/>
        <xdr:cNvSpPr txBox="1"/>
      </xdr:nvSpPr>
      <xdr:spPr>
        <a:xfrm>
          <a:off x="19310427" y="99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111806</xdr:rowOff>
    </xdr:from>
    <xdr:to>
      <xdr:col>27</xdr:col>
      <xdr:colOff>161925</xdr:colOff>
      <xdr:row>58</xdr:row>
      <xdr:rowOff>41956</xdr:rowOff>
    </xdr:to>
    <xdr:sp macro="" textlink="">
      <xdr:nvSpPr>
        <xdr:cNvPr id="792" name="円/楕円 791"/>
        <xdr:cNvSpPr/>
      </xdr:nvSpPr>
      <xdr:spPr>
        <a:xfrm>
          <a:off x="18605500" y="9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33083</xdr:rowOff>
    </xdr:from>
    <xdr:ext cx="469744" cy="259045"/>
    <xdr:sp macro="" textlink="">
      <xdr:nvSpPr>
        <xdr:cNvPr id="793" name="テキスト ボックス 792"/>
        <xdr:cNvSpPr txBox="1"/>
      </xdr:nvSpPr>
      <xdr:spPr>
        <a:xfrm>
          <a:off x="18421427" y="99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4" name="テキスト ボックス 80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2" name="テキスト ボックス 81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4" name="テキスト ボックス 81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8" name="直線コネクタ 817"/>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9"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20" name="直線コネクタ 819"/>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1"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2" name="直線コネクタ 821"/>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110820</xdr:rowOff>
    </xdr:from>
    <xdr:to>
      <xdr:col>32</xdr:col>
      <xdr:colOff>187325</xdr:colOff>
      <xdr:row>75</xdr:row>
      <xdr:rowOff>10960</xdr:rowOff>
    </xdr:to>
    <xdr:cxnSp macro="">
      <xdr:nvCxnSpPr>
        <xdr:cNvPr id="823" name="直線コネクタ 822"/>
        <xdr:cNvCxnSpPr/>
      </xdr:nvCxnSpPr>
      <xdr:spPr>
        <a:xfrm flipV="1">
          <a:off x="21323300" y="12798120"/>
          <a:ext cx="8382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4"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5" name="フローチャート : 判断 824"/>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10960</xdr:rowOff>
    </xdr:from>
    <xdr:to>
      <xdr:col>31</xdr:col>
      <xdr:colOff>34925</xdr:colOff>
      <xdr:row>75</xdr:row>
      <xdr:rowOff>12179</xdr:rowOff>
    </xdr:to>
    <xdr:cxnSp macro="">
      <xdr:nvCxnSpPr>
        <xdr:cNvPr id="826" name="直線コネクタ 825"/>
        <xdr:cNvCxnSpPr/>
      </xdr:nvCxnSpPr>
      <xdr:spPr>
        <a:xfrm flipV="1">
          <a:off x="20434300" y="1286971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7" name="フローチャート : 判断 826"/>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8" name="テキスト ボックス 827"/>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12179</xdr:rowOff>
    </xdr:from>
    <xdr:to>
      <xdr:col>29</xdr:col>
      <xdr:colOff>517525</xdr:colOff>
      <xdr:row>75</xdr:row>
      <xdr:rowOff>44259</xdr:rowOff>
    </xdr:to>
    <xdr:cxnSp macro="">
      <xdr:nvCxnSpPr>
        <xdr:cNvPr id="829" name="直線コネクタ 828"/>
        <xdr:cNvCxnSpPr/>
      </xdr:nvCxnSpPr>
      <xdr:spPr>
        <a:xfrm flipV="1">
          <a:off x="19545300" y="12870929"/>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30" name="フローチャート : 判断 829"/>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56049</xdr:rowOff>
    </xdr:from>
    <xdr:ext cx="534377" cy="259045"/>
    <xdr:sp macro="" textlink="">
      <xdr:nvSpPr>
        <xdr:cNvPr id="831" name="テキスト ボックス 830"/>
        <xdr:cNvSpPr txBox="1"/>
      </xdr:nvSpPr>
      <xdr:spPr>
        <a:xfrm>
          <a:off x="20167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44259</xdr:rowOff>
    </xdr:from>
    <xdr:to>
      <xdr:col>28</xdr:col>
      <xdr:colOff>314325</xdr:colOff>
      <xdr:row>75</xdr:row>
      <xdr:rowOff>88417</xdr:rowOff>
    </xdr:to>
    <xdr:cxnSp macro="">
      <xdr:nvCxnSpPr>
        <xdr:cNvPr id="832" name="直線コネクタ 831"/>
        <xdr:cNvCxnSpPr/>
      </xdr:nvCxnSpPr>
      <xdr:spPr>
        <a:xfrm flipV="1">
          <a:off x="18656300" y="12903009"/>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3" name="フローチャート : 判断 832"/>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89234</xdr:rowOff>
    </xdr:from>
    <xdr:ext cx="534377" cy="259045"/>
    <xdr:sp macro="" textlink="">
      <xdr:nvSpPr>
        <xdr:cNvPr id="834" name="テキスト ボックス 833"/>
        <xdr:cNvSpPr txBox="1"/>
      </xdr:nvSpPr>
      <xdr:spPr>
        <a:xfrm>
          <a:off x="19278111"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5" name="フローチャート : 判断 834"/>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6" name="テキスト ボックス 835"/>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60020</xdr:rowOff>
    </xdr:from>
    <xdr:to>
      <xdr:col>32</xdr:col>
      <xdr:colOff>238125</xdr:colOff>
      <xdr:row>74</xdr:row>
      <xdr:rowOff>161620</xdr:rowOff>
    </xdr:to>
    <xdr:sp macro="" textlink="">
      <xdr:nvSpPr>
        <xdr:cNvPr id="842" name="円/楕円 841"/>
        <xdr:cNvSpPr/>
      </xdr:nvSpPr>
      <xdr:spPr>
        <a:xfrm>
          <a:off x="22110700" y="127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38447</xdr:rowOff>
    </xdr:from>
    <xdr:ext cx="534377" cy="259045"/>
    <xdr:sp macro="" textlink="">
      <xdr:nvSpPr>
        <xdr:cNvPr id="843" name="繰出金該当値テキスト"/>
        <xdr:cNvSpPr txBox="1"/>
      </xdr:nvSpPr>
      <xdr:spPr>
        <a:xfrm>
          <a:off x="22212300" y="127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40,758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131610</xdr:rowOff>
    </xdr:from>
    <xdr:to>
      <xdr:col>31</xdr:col>
      <xdr:colOff>85725</xdr:colOff>
      <xdr:row>75</xdr:row>
      <xdr:rowOff>61760</xdr:rowOff>
    </xdr:to>
    <xdr:sp macro="" textlink="">
      <xdr:nvSpPr>
        <xdr:cNvPr id="844" name="円/楕円 843"/>
        <xdr:cNvSpPr/>
      </xdr:nvSpPr>
      <xdr:spPr>
        <a:xfrm>
          <a:off x="21272500" y="128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52887</xdr:rowOff>
    </xdr:from>
    <xdr:ext cx="534377" cy="259045"/>
    <xdr:sp macro="" textlink="">
      <xdr:nvSpPr>
        <xdr:cNvPr id="845" name="テキスト ボックス 844"/>
        <xdr:cNvSpPr txBox="1"/>
      </xdr:nvSpPr>
      <xdr:spPr>
        <a:xfrm>
          <a:off x="21056111" y="129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132829</xdr:rowOff>
    </xdr:from>
    <xdr:to>
      <xdr:col>29</xdr:col>
      <xdr:colOff>568325</xdr:colOff>
      <xdr:row>75</xdr:row>
      <xdr:rowOff>62979</xdr:rowOff>
    </xdr:to>
    <xdr:sp macro="" textlink="">
      <xdr:nvSpPr>
        <xdr:cNvPr id="846" name="円/楕円 845"/>
        <xdr:cNvSpPr/>
      </xdr:nvSpPr>
      <xdr:spPr>
        <a:xfrm>
          <a:off x="20383500" y="128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79506</xdr:rowOff>
    </xdr:from>
    <xdr:ext cx="534377" cy="259045"/>
    <xdr:sp macro="" textlink="">
      <xdr:nvSpPr>
        <xdr:cNvPr id="847" name="テキスト ボックス 846"/>
        <xdr:cNvSpPr txBox="1"/>
      </xdr:nvSpPr>
      <xdr:spPr>
        <a:xfrm>
          <a:off x="20167111" y="125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164909</xdr:rowOff>
    </xdr:from>
    <xdr:to>
      <xdr:col>28</xdr:col>
      <xdr:colOff>365125</xdr:colOff>
      <xdr:row>75</xdr:row>
      <xdr:rowOff>95059</xdr:rowOff>
    </xdr:to>
    <xdr:sp macro="" textlink="">
      <xdr:nvSpPr>
        <xdr:cNvPr id="848" name="円/楕円 847"/>
        <xdr:cNvSpPr/>
      </xdr:nvSpPr>
      <xdr:spPr>
        <a:xfrm>
          <a:off x="19494500" y="1285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111586</xdr:rowOff>
    </xdr:from>
    <xdr:ext cx="534377" cy="259045"/>
    <xdr:sp macro="" textlink="">
      <xdr:nvSpPr>
        <xdr:cNvPr id="849" name="テキスト ボックス 848"/>
        <xdr:cNvSpPr txBox="1"/>
      </xdr:nvSpPr>
      <xdr:spPr>
        <a:xfrm>
          <a:off x="19278111" y="126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37617</xdr:rowOff>
    </xdr:from>
    <xdr:to>
      <xdr:col>27</xdr:col>
      <xdr:colOff>161925</xdr:colOff>
      <xdr:row>75</xdr:row>
      <xdr:rowOff>139217</xdr:rowOff>
    </xdr:to>
    <xdr:sp macro="" textlink="">
      <xdr:nvSpPr>
        <xdr:cNvPr id="850" name="円/楕円 849"/>
        <xdr:cNvSpPr/>
      </xdr:nvSpPr>
      <xdr:spPr>
        <a:xfrm>
          <a:off x="18605500" y="128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130345</xdr:rowOff>
    </xdr:from>
    <xdr:ext cx="534377" cy="259045"/>
    <xdr:sp macro="" textlink="">
      <xdr:nvSpPr>
        <xdr:cNvPr id="851" name="テキスト ボックス 850"/>
        <xdr:cNvSpPr txBox="1"/>
      </xdr:nvSpPr>
      <xdr:spPr>
        <a:xfrm>
          <a:off x="18389111" y="129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2" name="直線コネクタ 86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3" name="テキスト ボックス 86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4" name="直線コネクタ 86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5" name="テキスト ボックス 86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6" name="直線コネクタ 86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7" name="テキスト ボックス 86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8" name="直線コネクタ 86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9" name="テキスト ボックス 86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1" name="テキスト ボックス 87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3" name="直線コネクタ 87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8" name="直線コネクタ 87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0" name="フローチャート : 判断 87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1" name="直線コネクタ 88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2" name="フローチャート : 判断 88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3" name="テキスト ボックス 882"/>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4" name="直線コネクタ 88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5" name="フローチャート : 判断 88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6" name="テキスト ボックス 88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7" name="直線コネクタ 88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8" name="フローチャート : 判断 887"/>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9" name="テキスト ボックス 888"/>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0" name="フローチャート : 判断 889"/>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1" name="テキスト ボックス 890"/>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7" name="円/楕円 89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9" name="円/楕円 89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0" name="テキスト ボックス 899"/>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1" name="円/楕円 90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2" name="テキスト ボックス 901"/>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3" name="円/楕円 90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4" name="テキスト ボックス 90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5" name="円/楕円 90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6" name="テキスト ボックス 90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全体的に、類似団体の平均値と同様の傾向となっているが、人件費は定年退職者の増などを受け、前年度と比較して増加したことにより、類似団体の平均値との比較においても高くなっている。</a:t>
          </a:r>
          <a:endParaRPr kumimoji="1" lang="en-US" altLang="ja-JP" sz="1300">
            <a:latin typeface="ＭＳ Ｐゴシック"/>
          </a:endParaRPr>
        </a:p>
        <a:p>
          <a:r>
            <a:rPr kumimoji="1" lang="ja-JP" altLang="en-US" sz="1300">
              <a:latin typeface="ＭＳ Ｐゴシック"/>
            </a:rPr>
            <a:t>扶助費は、平成</a:t>
          </a:r>
          <a:r>
            <a:rPr kumimoji="1" lang="en-US" altLang="ja-JP" sz="1300">
              <a:latin typeface="ＭＳ Ｐゴシック"/>
            </a:rPr>
            <a:t>26</a:t>
          </a:r>
          <a:r>
            <a:rPr kumimoji="1" lang="ja-JP" altLang="en-US" sz="1300">
              <a:latin typeface="ＭＳ Ｐゴシック"/>
            </a:rPr>
            <a:t>年度まで、ほぼ類似団体の平均値と同程度で推移してきたが、平成</a:t>
          </a:r>
          <a:r>
            <a:rPr kumimoji="1" lang="en-US" altLang="ja-JP" sz="1300">
              <a:latin typeface="ＭＳ Ｐゴシック"/>
            </a:rPr>
            <a:t>27</a:t>
          </a:r>
          <a:r>
            <a:rPr kumimoji="1" lang="ja-JP" altLang="en-US" sz="1300">
              <a:latin typeface="ＭＳ Ｐゴシック"/>
            </a:rPr>
            <a:t>年度は、生活保護費の増や子育て施策の充実などが影響し、類似団体の平均値と比較して高い数値となった。</a:t>
          </a:r>
          <a:endParaRPr kumimoji="1" lang="en-US" altLang="ja-JP" sz="1300">
            <a:latin typeface="ＭＳ Ｐゴシック"/>
          </a:endParaRPr>
        </a:p>
        <a:p>
          <a:r>
            <a:rPr kumimoji="1" lang="ja-JP" altLang="en-US" sz="1300">
              <a:latin typeface="ＭＳ Ｐゴシック"/>
            </a:rPr>
            <a:t>公債費は、これまで類似団体の平均値と比較して低い水準で推移してきたが、合併特例債の償還が本格化していることなどから増加傾向が続いており、平成</a:t>
          </a:r>
          <a:r>
            <a:rPr kumimoji="1" lang="en-US" altLang="ja-JP" sz="1300">
              <a:latin typeface="ＭＳ Ｐゴシック"/>
            </a:rPr>
            <a:t>27</a:t>
          </a:r>
          <a:r>
            <a:rPr kumimoji="1" lang="ja-JP" altLang="en-US" sz="1300">
              <a:latin typeface="ＭＳ Ｐゴシック"/>
            </a:rPr>
            <a:t>年度では類似団体の平均値を上回る結果となった。</a:t>
          </a:r>
          <a:endParaRPr kumimoji="1" lang="en-US" altLang="ja-JP" sz="1300">
            <a:latin typeface="ＭＳ Ｐゴシック"/>
          </a:endParaRPr>
        </a:p>
        <a:p>
          <a:r>
            <a:rPr kumimoji="1" lang="ja-JP" altLang="en-US" sz="1300">
              <a:latin typeface="ＭＳ Ｐゴシック"/>
            </a:rPr>
            <a:t>積立金は、類似団体の平均値より若干高い数値で推移してきたが、平成</a:t>
          </a:r>
          <a:r>
            <a:rPr kumimoji="1" lang="en-US" altLang="ja-JP" sz="1300">
              <a:latin typeface="ＭＳ Ｐゴシック"/>
            </a:rPr>
            <a:t>27</a:t>
          </a:r>
          <a:r>
            <a:rPr kumimoji="1" lang="ja-JP" altLang="en-US" sz="1300">
              <a:latin typeface="ＭＳ Ｐゴシック"/>
            </a:rPr>
            <a:t>年度は、前年度の決算を受けた財政調整基金積立金の減少などが影響し、減少している。</a:t>
          </a:r>
          <a:endParaRPr kumimoji="1" lang="en-US" altLang="ja-JP" sz="1300">
            <a:latin typeface="ＭＳ Ｐゴシック"/>
          </a:endParaRPr>
        </a:p>
        <a:p>
          <a:r>
            <a:rPr kumimoji="1" lang="ja-JP" altLang="en-US" sz="1300">
              <a:latin typeface="ＭＳ Ｐゴシック"/>
            </a:rPr>
            <a:t>普通建設事業費は、これまで類似団体の平均値より高い数値で推移してきたが、国の経済対策などを活用した学校施設整備などが終了したため、前年度と比べ大幅な減となり、類似団体の平均値を下回る結果となった。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113,587
111,935
111.78
41,615,221
40,757,533
733,615
24,823,117
54,892,514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22352</xdr:rowOff>
    </xdr:from>
    <xdr:to>
      <xdr:col>6</xdr:col>
      <xdr:colOff>510540</xdr:colOff>
      <xdr:row>39</xdr:row>
      <xdr:rowOff>1778</xdr:rowOff>
    </xdr:to>
    <xdr:cxnSp macro="">
      <xdr:nvCxnSpPr>
        <xdr:cNvPr id="56" name="直線コネクタ 55"/>
        <xdr:cNvCxnSpPr/>
      </xdr:nvCxnSpPr>
      <xdr:spPr>
        <a:xfrm flipV="1">
          <a:off x="4633595" y="5508752"/>
          <a:ext cx="127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5605</xdr:rowOff>
    </xdr:from>
    <xdr:ext cx="469744" cy="259045"/>
    <xdr:sp macro="" textlink="">
      <xdr:nvSpPr>
        <xdr:cNvPr id="57" name="議会費最小値テキスト"/>
        <xdr:cNvSpPr txBox="1"/>
      </xdr:nvSpPr>
      <xdr:spPr>
        <a:xfrm>
          <a:off x="4686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39</xdr:row>
      <xdr:rowOff>1778</xdr:rowOff>
    </xdr:from>
    <xdr:to>
      <xdr:col>6</xdr:col>
      <xdr:colOff>600075</xdr:colOff>
      <xdr:row>39</xdr:row>
      <xdr:rowOff>1778</xdr:rowOff>
    </xdr:to>
    <xdr:cxnSp macro="">
      <xdr:nvCxnSpPr>
        <xdr:cNvPr id="58" name="直線コネクタ 57"/>
        <xdr:cNvCxnSpPr/>
      </xdr:nvCxnSpPr>
      <xdr:spPr>
        <a:xfrm>
          <a:off x="4546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140479</xdr:rowOff>
    </xdr:from>
    <xdr:ext cx="469744" cy="259045"/>
    <xdr:sp macro="" textlink="">
      <xdr:nvSpPr>
        <xdr:cNvPr id="59" name="議会費最大値テキスト"/>
        <xdr:cNvSpPr txBox="1"/>
      </xdr:nvSpPr>
      <xdr:spPr>
        <a:xfrm>
          <a:off x="4686300" y="52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32</xdr:row>
      <xdr:rowOff>22352</xdr:rowOff>
    </xdr:from>
    <xdr:to>
      <xdr:col>6</xdr:col>
      <xdr:colOff>600075</xdr:colOff>
      <xdr:row>32</xdr:row>
      <xdr:rowOff>22352</xdr:rowOff>
    </xdr:to>
    <xdr:cxnSp macro="">
      <xdr:nvCxnSpPr>
        <xdr:cNvPr id="60" name="直線コネクタ 59"/>
        <xdr:cNvCxnSpPr/>
      </xdr:nvCxnSpPr>
      <xdr:spPr>
        <a:xfrm>
          <a:off x="4546600" y="550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96266</xdr:rowOff>
    </xdr:from>
    <xdr:to>
      <xdr:col>6</xdr:col>
      <xdr:colOff>511175</xdr:colOff>
      <xdr:row>34</xdr:row>
      <xdr:rowOff>10160</xdr:rowOff>
    </xdr:to>
    <xdr:cxnSp macro="">
      <xdr:nvCxnSpPr>
        <xdr:cNvPr id="61" name="直線コネクタ 60"/>
        <xdr:cNvCxnSpPr/>
      </xdr:nvCxnSpPr>
      <xdr:spPr>
        <a:xfrm flipV="1">
          <a:off x="3797300" y="5754116"/>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109237</xdr:rowOff>
    </xdr:from>
    <xdr:ext cx="469744" cy="259045"/>
    <xdr:sp macro="" textlink="">
      <xdr:nvSpPr>
        <xdr:cNvPr id="62" name="議会費平均値テキスト"/>
        <xdr:cNvSpPr txBox="1"/>
      </xdr:nvSpPr>
      <xdr:spPr>
        <a:xfrm>
          <a:off x="4686300" y="610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130810</xdr:rowOff>
    </xdr:from>
    <xdr:to>
      <xdr:col>6</xdr:col>
      <xdr:colOff>561975</xdr:colOff>
      <xdr:row>36</xdr:row>
      <xdr:rowOff>60960</xdr:rowOff>
    </xdr:to>
    <xdr:sp macro="" textlink="">
      <xdr:nvSpPr>
        <xdr:cNvPr id="63" name="フローチャート : 判断 62"/>
        <xdr:cNvSpPr/>
      </xdr:nvSpPr>
      <xdr:spPr>
        <a:xfrm>
          <a:off x="45847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10160</xdr:rowOff>
    </xdr:from>
    <xdr:to>
      <xdr:col>5</xdr:col>
      <xdr:colOff>358775</xdr:colOff>
      <xdr:row>34</xdr:row>
      <xdr:rowOff>65786</xdr:rowOff>
    </xdr:to>
    <xdr:cxnSp macro="">
      <xdr:nvCxnSpPr>
        <xdr:cNvPr id="64" name="直線コネクタ 63"/>
        <xdr:cNvCxnSpPr/>
      </xdr:nvCxnSpPr>
      <xdr:spPr>
        <a:xfrm flipV="1">
          <a:off x="2908300" y="5839460"/>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31750</xdr:rowOff>
    </xdr:from>
    <xdr:to>
      <xdr:col>5</xdr:col>
      <xdr:colOff>409575</xdr:colOff>
      <xdr:row>35</xdr:row>
      <xdr:rowOff>133350</xdr:rowOff>
    </xdr:to>
    <xdr:sp macro="" textlink="">
      <xdr:nvSpPr>
        <xdr:cNvPr id="65" name="フローチャート : 判断 64"/>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124477</xdr:rowOff>
    </xdr:from>
    <xdr:ext cx="469744" cy="259045"/>
    <xdr:sp macro="" textlink="">
      <xdr:nvSpPr>
        <xdr:cNvPr id="66" name="テキスト ボックス 65"/>
        <xdr:cNvSpPr txBox="1"/>
      </xdr:nvSpPr>
      <xdr:spPr>
        <a:xfrm>
          <a:off x="3562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116840</xdr:rowOff>
    </xdr:from>
    <xdr:to>
      <xdr:col>4</xdr:col>
      <xdr:colOff>155575</xdr:colOff>
      <xdr:row>34</xdr:row>
      <xdr:rowOff>65786</xdr:rowOff>
    </xdr:to>
    <xdr:cxnSp macro="">
      <xdr:nvCxnSpPr>
        <xdr:cNvPr id="67" name="直線コネクタ 66"/>
        <xdr:cNvCxnSpPr/>
      </xdr:nvCxnSpPr>
      <xdr:spPr>
        <a:xfrm>
          <a:off x="2019300" y="577469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69850</xdr:rowOff>
    </xdr:from>
    <xdr:to>
      <xdr:col>4</xdr:col>
      <xdr:colOff>206375</xdr:colOff>
      <xdr:row>36</xdr:row>
      <xdr:rowOff>0</xdr:rowOff>
    </xdr:to>
    <xdr:sp macro="" textlink="">
      <xdr:nvSpPr>
        <xdr:cNvPr id="68" name="フローチャート : 判断 67"/>
        <xdr:cNvSpPr/>
      </xdr:nvSpPr>
      <xdr:spPr>
        <a:xfrm>
          <a:off x="2857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162577</xdr:rowOff>
    </xdr:from>
    <xdr:ext cx="469744" cy="259045"/>
    <xdr:sp macro="" textlink="">
      <xdr:nvSpPr>
        <xdr:cNvPr id="69" name="テキスト ボックス 68"/>
        <xdr:cNvSpPr txBox="1"/>
      </xdr:nvSpPr>
      <xdr:spPr>
        <a:xfrm>
          <a:off x="2673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149606</xdr:rowOff>
    </xdr:from>
    <xdr:to>
      <xdr:col>2</xdr:col>
      <xdr:colOff>638175</xdr:colOff>
      <xdr:row>33</xdr:row>
      <xdr:rowOff>116840</xdr:rowOff>
    </xdr:to>
    <xdr:cxnSp macro="">
      <xdr:nvCxnSpPr>
        <xdr:cNvPr id="70" name="直線コネクタ 69"/>
        <xdr:cNvCxnSpPr/>
      </xdr:nvCxnSpPr>
      <xdr:spPr>
        <a:xfrm>
          <a:off x="1130300" y="5293106"/>
          <a:ext cx="889000" cy="4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155194</xdr:rowOff>
    </xdr:from>
    <xdr:to>
      <xdr:col>3</xdr:col>
      <xdr:colOff>3175</xdr:colOff>
      <xdr:row>35</xdr:row>
      <xdr:rowOff>85344</xdr:rowOff>
    </xdr:to>
    <xdr:sp macro="" textlink="">
      <xdr:nvSpPr>
        <xdr:cNvPr id="71" name="フローチャート : 判断 70"/>
        <xdr:cNvSpPr/>
      </xdr:nvSpPr>
      <xdr:spPr>
        <a:xfrm>
          <a:off x="1968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76471</xdr:rowOff>
    </xdr:from>
    <xdr:ext cx="469744" cy="259045"/>
    <xdr:sp macro="" textlink="">
      <xdr:nvSpPr>
        <xdr:cNvPr id="72" name="テキスト ボックス 71"/>
        <xdr:cNvSpPr txBox="1"/>
      </xdr:nvSpPr>
      <xdr:spPr>
        <a:xfrm>
          <a:off x="1784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508</xdr:rowOff>
    </xdr:from>
    <xdr:to>
      <xdr:col>1</xdr:col>
      <xdr:colOff>485775</xdr:colOff>
      <xdr:row>33</xdr:row>
      <xdr:rowOff>102108</xdr:rowOff>
    </xdr:to>
    <xdr:sp macro="" textlink="">
      <xdr:nvSpPr>
        <xdr:cNvPr id="73" name="フローチャート : 判断 72"/>
        <xdr:cNvSpPr/>
      </xdr:nvSpPr>
      <xdr:spPr>
        <a:xfrm>
          <a:off x="1079500" y="56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93235</xdr:rowOff>
    </xdr:from>
    <xdr:ext cx="469744" cy="259045"/>
    <xdr:sp macro="" textlink="">
      <xdr:nvSpPr>
        <xdr:cNvPr id="74" name="テキスト ボックス 73"/>
        <xdr:cNvSpPr txBox="1"/>
      </xdr:nvSpPr>
      <xdr:spPr>
        <a:xfrm>
          <a:off x="895427" y="57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45466</xdr:rowOff>
    </xdr:from>
    <xdr:to>
      <xdr:col>6</xdr:col>
      <xdr:colOff>561975</xdr:colOff>
      <xdr:row>33</xdr:row>
      <xdr:rowOff>147066</xdr:rowOff>
    </xdr:to>
    <xdr:sp macro="" textlink="">
      <xdr:nvSpPr>
        <xdr:cNvPr id="80" name="円/楕円 79"/>
        <xdr:cNvSpPr/>
      </xdr:nvSpPr>
      <xdr:spPr>
        <a:xfrm>
          <a:off x="45847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68343</xdr:rowOff>
    </xdr:from>
    <xdr:ext cx="469744" cy="259045"/>
    <xdr:sp macro="" textlink="">
      <xdr:nvSpPr>
        <xdr:cNvPr id="81" name="議会費該当値テキスト"/>
        <xdr:cNvSpPr txBox="1"/>
      </xdr:nvSpPr>
      <xdr:spPr>
        <a:xfrm>
          <a:off x="4686300"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130810</xdr:rowOff>
    </xdr:from>
    <xdr:to>
      <xdr:col>5</xdr:col>
      <xdr:colOff>409575</xdr:colOff>
      <xdr:row>34</xdr:row>
      <xdr:rowOff>60960</xdr:rowOff>
    </xdr:to>
    <xdr:sp macro="" textlink="">
      <xdr:nvSpPr>
        <xdr:cNvPr id="82" name="円/楕円 81"/>
        <xdr:cNvSpPr/>
      </xdr:nvSpPr>
      <xdr:spPr>
        <a:xfrm>
          <a:off x="3746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77487</xdr:rowOff>
    </xdr:from>
    <xdr:ext cx="469744" cy="259045"/>
    <xdr:sp macro="" textlink="">
      <xdr:nvSpPr>
        <xdr:cNvPr id="83" name="テキスト ボックス 82"/>
        <xdr:cNvSpPr txBox="1"/>
      </xdr:nvSpPr>
      <xdr:spPr>
        <a:xfrm>
          <a:off x="3562427"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14986</xdr:rowOff>
    </xdr:from>
    <xdr:to>
      <xdr:col>4</xdr:col>
      <xdr:colOff>206375</xdr:colOff>
      <xdr:row>34</xdr:row>
      <xdr:rowOff>116586</xdr:rowOff>
    </xdr:to>
    <xdr:sp macro="" textlink="">
      <xdr:nvSpPr>
        <xdr:cNvPr id="84" name="円/楕円 83"/>
        <xdr:cNvSpPr/>
      </xdr:nvSpPr>
      <xdr:spPr>
        <a:xfrm>
          <a:off x="2857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133113</xdr:rowOff>
    </xdr:from>
    <xdr:ext cx="469744" cy="259045"/>
    <xdr:sp macro="" textlink="">
      <xdr:nvSpPr>
        <xdr:cNvPr id="85" name="テキスト ボックス 84"/>
        <xdr:cNvSpPr txBox="1"/>
      </xdr:nvSpPr>
      <xdr:spPr>
        <a:xfrm>
          <a:off x="2673427"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66040</xdr:rowOff>
    </xdr:from>
    <xdr:to>
      <xdr:col>3</xdr:col>
      <xdr:colOff>3175</xdr:colOff>
      <xdr:row>33</xdr:row>
      <xdr:rowOff>167640</xdr:rowOff>
    </xdr:to>
    <xdr:sp macro="" textlink="">
      <xdr:nvSpPr>
        <xdr:cNvPr id="86" name="円/楕円 85"/>
        <xdr:cNvSpPr/>
      </xdr:nvSpPr>
      <xdr:spPr>
        <a:xfrm>
          <a:off x="1968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12717</xdr:rowOff>
    </xdr:from>
    <xdr:ext cx="469744" cy="259045"/>
    <xdr:sp macro="" textlink="">
      <xdr:nvSpPr>
        <xdr:cNvPr id="87" name="テキスト ボックス 86"/>
        <xdr:cNvSpPr txBox="1"/>
      </xdr:nvSpPr>
      <xdr:spPr>
        <a:xfrm>
          <a:off x="1784427"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98806</xdr:rowOff>
    </xdr:from>
    <xdr:to>
      <xdr:col>1</xdr:col>
      <xdr:colOff>485775</xdr:colOff>
      <xdr:row>31</xdr:row>
      <xdr:rowOff>28956</xdr:rowOff>
    </xdr:to>
    <xdr:sp macro="" textlink="">
      <xdr:nvSpPr>
        <xdr:cNvPr id="88" name="円/楕円 87"/>
        <xdr:cNvSpPr/>
      </xdr:nvSpPr>
      <xdr:spPr>
        <a:xfrm>
          <a:off x="1079500" y="52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45483</xdr:rowOff>
    </xdr:from>
    <xdr:ext cx="469744" cy="259045"/>
    <xdr:sp macro="" textlink="">
      <xdr:nvSpPr>
        <xdr:cNvPr id="89" name="テキスト ボックス 88"/>
        <xdr:cNvSpPr txBox="1"/>
      </xdr:nvSpPr>
      <xdr:spPr>
        <a:xfrm>
          <a:off x="895427" y="501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4" name="直線コネクタ 113"/>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5"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6" name="直線コネクタ 115"/>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7"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8" name="直線コネクタ 117"/>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5417</xdr:rowOff>
    </xdr:from>
    <xdr:to>
      <xdr:col>6</xdr:col>
      <xdr:colOff>511175</xdr:colOff>
      <xdr:row>56</xdr:row>
      <xdr:rowOff>84684</xdr:rowOff>
    </xdr:to>
    <xdr:cxnSp macro="">
      <xdr:nvCxnSpPr>
        <xdr:cNvPr id="119" name="直線コネクタ 118"/>
        <xdr:cNvCxnSpPr/>
      </xdr:nvCxnSpPr>
      <xdr:spPr>
        <a:xfrm>
          <a:off x="3797300" y="9606617"/>
          <a:ext cx="838200" cy="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20"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21" name="フローチャート : 判断 120"/>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5417</xdr:rowOff>
    </xdr:from>
    <xdr:to>
      <xdr:col>5</xdr:col>
      <xdr:colOff>358775</xdr:colOff>
      <xdr:row>56</xdr:row>
      <xdr:rowOff>107486</xdr:rowOff>
    </xdr:to>
    <xdr:cxnSp macro="">
      <xdr:nvCxnSpPr>
        <xdr:cNvPr id="122" name="直線コネクタ 121"/>
        <xdr:cNvCxnSpPr/>
      </xdr:nvCxnSpPr>
      <xdr:spPr>
        <a:xfrm flipV="1">
          <a:off x="2908300" y="9606617"/>
          <a:ext cx="889000" cy="1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3" name="フローチャート : 判断 122"/>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103788</xdr:rowOff>
    </xdr:from>
    <xdr:ext cx="534377" cy="259045"/>
    <xdr:sp macro="" textlink="">
      <xdr:nvSpPr>
        <xdr:cNvPr id="124" name="テキスト ボックス 123"/>
        <xdr:cNvSpPr txBox="1"/>
      </xdr:nvSpPr>
      <xdr:spPr>
        <a:xfrm>
          <a:off x="3530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107486</xdr:rowOff>
    </xdr:from>
    <xdr:to>
      <xdr:col>4</xdr:col>
      <xdr:colOff>155575</xdr:colOff>
      <xdr:row>56</xdr:row>
      <xdr:rowOff>117526</xdr:rowOff>
    </xdr:to>
    <xdr:cxnSp macro="">
      <xdr:nvCxnSpPr>
        <xdr:cNvPr id="125" name="直線コネクタ 124"/>
        <xdr:cNvCxnSpPr/>
      </xdr:nvCxnSpPr>
      <xdr:spPr>
        <a:xfrm flipV="1">
          <a:off x="2019300" y="9708686"/>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6" name="フローチャート : 判断 125"/>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7" name="テキスト ボックス 126"/>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10731</xdr:rowOff>
    </xdr:from>
    <xdr:to>
      <xdr:col>2</xdr:col>
      <xdr:colOff>638175</xdr:colOff>
      <xdr:row>56</xdr:row>
      <xdr:rowOff>117526</xdr:rowOff>
    </xdr:to>
    <xdr:cxnSp macro="">
      <xdr:nvCxnSpPr>
        <xdr:cNvPr id="128" name="直線コネクタ 127"/>
        <xdr:cNvCxnSpPr/>
      </xdr:nvCxnSpPr>
      <xdr:spPr>
        <a:xfrm>
          <a:off x="1130300" y="9611931"/>
          <a:ext cx="889000" cy="10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9" name="フローチャート : 判断 128"/>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30" name="テキスト ボックス 129"/>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31" name="フローチャート : 判断 130"/>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114933</xdr:rowOff>
    </xdr:from>
    <xdr:ext cx="534377" cy="259045"/>
    <xdr:sp macro="" textlink="">
      <xdr:nvSpPr>
        <xdr:cNvPr id="132" name="テキスト ボックス 131"/>
        <xdr:cNvSpPr txBox="1"/>
      </xdr:nvSpPr>
      <xdr:spPr>
        <a:xfrm>
          <a:off x="863111" y="9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33884</xdr:rowOff>
    </xdr:from>
    <xdr:to>
      <xdr:col>6</xdr:col>
      <xdr:colOff>561975</xdr:colOff>
      <xdr:row>56</xdr:row>
      <xdr:rowOff>135484</xdr:rowOff>
    </xdr:to>
    <xdr:sp macro="" textlink="">
      <xdr:nvSpPr>
        <xdr:cNvPr id="138" name="円/楕円 137"/>
        <xdr:cNvSpPr/>
      </xdr:nvSpPr>
      <xdr:spPr>
        <a:xfrm>
          <a:off x="4584700" y="96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12311</xdr:rowOff>
    </xdr:from>
    <xdr:ext cx="534377" cy="259045"/>
    <xdr:sp macro="" textlink="">
      <xdr:nvSpPr>
        <xdr:cNvPr id="139" name="総務費該当値テキスト"/>
        <xdr:cNvSpPr txBox="1"/>
      </xdr:nvSpPr>
      <xdr:spPr>
        <a:xfrm>
          <a:off x="4686300" y="96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44,888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126067</xdr:rowOff>
    </xdr:from>
    <xdr:to>
      <xdr:col>5</xdr:col>
      <xdr:colOff>409575</xdr:colOff>
      <xdr:row>56</xdr:row>
      <xdr:rowOff>56217</xdr:rowOff>
    </xdr:to>
    <xdr:sp macro="" textlink="">
      <xdr:nvSpPr>
        <xdr:cNvPr id="140" name="円/楕円 139"/>
        <xdr:cNvSpPr/>
      </xdr:nvSpPr>
      <xdr:spPr>
        <a:xfrm>
          <a:off x="3746500" y="95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72744</xdr:rowOff>
    </xdr:from>
    <xdr:ext cx="534377" cy="259045"/>
    <xdr:sp macro="" textlink="">
      <xdr:nvSpPr>
        <xdr:cNvPr id="141" name="テキスト ボックス 140"/>
        <xdr:cNvSpPr txBox="1"/>
      </xdr:nvSpPr>
      <xdr:spPr>
        <a:xfrm>
          <a:off x="3530111" y="93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56686</xdr:rowOff>
    </xdr:from>
    <xdr:to>
      <xdr:col>4</xdr:col>
      <xdr:colOff>206375</xdr:colOff>
      <xdr:row>56</xdr:row>
      <xdr:rowOff>158286</xdr:rowOff>
    </xdr:to>
    <xdr:sp macro="" textlink="">
      <xdr:nvSpPr>
        <xdr:cNvPr id="142" name="円/楕円 141"/>
        <xdr:cNvSpPr/>
      </xdr:nvSpPr>
      <xdr:spPr>
        <a:xfrm>
          <a:off x="2857500" y="96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149413</xdr:rowOff>
    </xdr:from>
    <xdr:ext cx="534377" cy="259045"/>
    <xdr:sp macro="" textlink="">
      <xdr:nvSpPr>
        <xdr:cNvPr id="143" name="テキスト ボックス 142"/>
        <xdr:cNvSpPr txBox="1"/>
      </xdr:nvSpPr>
      <xdr:spPr>
        <a:xfrm>
          <a:off x="2641111" y="97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66726</xdr:rowOff>
    </xdr:from>
    <xdr:to>
      <xdr:col>3</xdr:col>
      <xdr:colOff>3175</xdr:colOff>
      <xdr:row>56</xdr:row>
      <xdr:rowOff>168326</xdr:rowOff>
    </xdr:to>
    <xdr:sp macro="" textlink="">
      <xdr:nvSpPr>
        <xdr:cNvPr id="144" name="円/楕円 143"/>
        <xdr:cNvSpPr/>
      </xdr:nvSpPr>
      <xdr:spPr>
        <a:xfrm>
          <a:off x="1968500" y="96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159453</xdr:rowOff>
    </xdr:from>
    <xdr:ext cx="534377" cy="259045"/>
    <xdr:sp macro="" textlink="">
      <xdr:nvSpPr>
        <xdr:cNvPr id="145" name="テキスト ボックス 144"/>
        <xdr:cNvSpPr txBox="1"/>
      </xdr:nvSpPr>
      <xdr:spPr>
        <a:xfrm>
          <a:off x="1752111" y="9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131381</xdr:rowOff>
    </xdr:from>
    <xdr:to>
      <xdr:col>1</xdr:col>
      <xdr:colOff>485775</xdr:colOff>
      <xdr:row>56</xdr:row>
      <xdr:rowOff>61531</xdr:rowOff>
    </xdr:to>
    <xdr:sp macro="" textlink="">
      <xdr:nvSpPr>
        <xdr:cNvPr id="146" name="円/楕円 145"/>
        <xdr:cNvSpPr/>
      </xdr:nvSpPr>
      <xdr:spPr>
        <a:xfrm>
          <a:off x="1079500" y="95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78058</xdr:rowOff>
    </xdr:from>
    <xdr:ext cx="534377" cy="259045"/>
    <xdr:sp macro="" textlink="">
      <xdr:nvSpPr>
        <xdr:cNvPr id="147" name="テキスト ボックス 146"/>
        <xdr:cNvSpPr txBox="1"/>
      </xdr:nvSpPr>
      <xdr:spPr>
        <a:xfrm>
          <a:off x="863111" y="93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4" name="直線コネクタ 173"/>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5"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6" name="直線コネクタ 175"/>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7"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8" name="直線コネクタ 177"/>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160045</xdr:rowOff>
    </xdr:from>
    <xdr:to>
      <xdr:col>6</xdr:col>
      <xdr:colOff>511175</xdr:colOff>
      <xdr:row>73</xdr:row>
      <xdr:rowOff>37989</xdr:rowOff>
    </xdr:to>
    <xdr:cxnSp macro="">
      <xdr:nvCxnSpPr>
        <xdr:cNvPr id="179" name="直線コネクタ 178"/>
        <xdr:cNvCxnSpPr/>
      </xdr:nvCxnSpPr>
      <xdr:spPr>
        <a:xfrm>
          <a:off x="3797300" y="12504445"/>
          <a:ext cx="8382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80"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81" name="フローチャート : 判断 180"/>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160045</xdr:rowOff>
    </xdr:from>
    <xdr:to>
      <xdr:col>5</xdr:col>
      <xdr:colOff>358775</xdr:colOff>
      <xdr:row>74</xdr:row>
      <xdr:rowOff>89964</xdr:rowOff>
    </xdr:to>
    <xdr:cxnSp macro="">
      <xdr:nvCxnSpPr>
        <xdr:cNvPr id="182" name="直線コネクタ 181"/>
        <xdr:cNvCxnSpPr/>
      </xdr:nvCxnSpPr>
      <xdr:spPr>
        <a:xfrm flipV="1">
          <a:off x="2908300" y="12504445"/>
          <a:ext cx="889000" cy="27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3" name="フローチャート : 判断 182"/>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167356</xdr:rowOff>
    </xdr:from>
    <xdr:ext cx="599010" cy="259045"/>
    <xdr:sp macro="" textlink="">
      <xdr:nvSpPr>
        <xdr:cNvPr id="184" name="テキスト ボックス 183"/>
        <xdr:cNvSpPr txBox="1"/>
      </xdr:nvSpPr>
      <xdr:spPr>
        <a:xfrm>
          <a:off x="3497794" y="126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65193</xdr:rowOff>
    </xdr:from>
    <xdr:to>
      <xdr:col>4</xdr:col>
      <xdr:colOff>155575</xdr:colOff>
      <xdr:row>74</xdr:row>
      <xdr:rowOff>89964</xdr:rowOff>
    </xdr:to>
    <xdr:cxnSp macro="">
      <xdr:nvCxnSpPr>
        <xdr:cNvPr id="185" name="直線コネクタ 184"/>
        <xdr:cNvCxnSpPr/>
      </xdr:nvCxnSpPr>
      <xdr:spPr>
        <a:xfrm>
          <a:off x="2019300" y="12752493"/>
          <a:ext cx="8890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6" name="フローチャート : 判断 185"/>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148284</xdr:rowOff>
    </xdr:from>
    <xdr:ext cx="599010" cy="259045"/>
    <xdr:sp macro="" textlink="">
      <xdr:nvSpPr>
        <xdr:cNvPr id="187" name="テキスト ボックス 186"/>
        <xdr:cNvSpPr txBox="1"/>
      </xdr:nvSpPr>
      <xdr:spPr>
        <a:xfrm>
          <a:off x="2608794" y="128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99222</xdr:rowOff>
    </xdr:from>
    <xdr:to>
      <xdr:col>2</xdr:col>
      <xdr:colOff>638175</xdr:colOff>
      <xdr:row>74</xdr:row>
      <xdr:rowOff>65193</xdr:rowOff>
    </xdr:to>
    <xdr:cxnSp macro="">
      <xdr:nvCxnSpPr>
        <xdr:cNvPr id="188" name="直線コネクタ 187"/>
        <xdr:cNvCxnSpPr/>
      </xdr:nvCxnSpPr>
      <xdr:spPr>
        <a:xfrm>
          <a:off x="1130300" y="12615072"/>
          <a:ext cx="889000" cy="1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9" name="フローチャート : 判断 188"/>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11320</xdr:rowOff>
    </xdr:from>
    <xdr:ext cx="599010" cy="259045"/>
    <xdr:sp macro="" textlink="">
      <xdr:nvSpPr>
        <xdr:cNvPr id="190" name="テキスト ボックス 189"/>
        <xdr:cNvSpPr txBox="1"/>
      </xdr:nvSpPr>
      <xdr:spPr>
        <a:xfrm>
          <a:off x="1719794" y="128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91" name="フローチャート : 判断 190"/>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54574</xdr:rowOff>
    </xdr:from>
    <xdr:ext cx="599010" cy="259045"/>
    <xdr:sp macro="" textlink="">
      <xdr:nvSpPr>
        <xdr:cNvPr id="192" name="テキスト ボックス 191"/>
        <xdr:cNvSpPr txBox="1"/>
      </xdr:nvSpPr>
      <xdr:spPr>
        <a:xfrm>
          <a:off x="830794" y="129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158639</xdr:rowOff>
    </xdr:from>
    <xdr:to>
      <xdr:col>6</xdr:col>
      <xdr:colOff>561975</xdr:colOff>
      <xdr:row>73</xdr:row>
      <xdr:rowOff>88789</xdr:rowOff>
    </xdr:to>
    <xdr:sp macro="" textlink="">
      <xdr:nvSpPr>
        <xdr:cNvPr id="198" name="円/楕円 197"/>
        <xdr:cNvSpPr/>
      </xdr:nvSpPr>
      <xdr:spPr>
        <a:xfrm>
          <a:off x="4584700" y="125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10066</xdr:rowOff>
    </xdr:from>
    <xdr:ext cx="599010" cy="259045"/>
    <xdr:sp macro="" textlink="">
      <xdr:nvSpPr>
        <xdr:cNvPr id="199" name="民生費該当値テキスト"/>
        <xdr:cNvSpPr txBox="1"/>
      </xdr:nvSpPr>
      <xdr:spPr>
        <a:xfrm>
          <a:off x="4686300" y="1235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146,729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109245</xdr:rowOff>
    </xdr:from>
    <xdr:to>
      <xdr:col>5</xdr:col>
      <xdr:colOff>409575</xdr:colOff>
      <xdr:row>73</xdr:row>
      <xdr:rowOff>39395</xdr:rowOff>
    </xdr:to>
    <xdr:sp macro="" textlink="">
      <xdr:nvSpPr>
        <xdr:cNvPr id="200" name="円/楕円 199"/>
        <xdr:cNvSpPr/>
      </xdr:nvSpPr>
      <xdr:spPr>
        <a:xfrm>
          <a:off x="3746500" y="124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55922</xdr:rowOff>
    </xdr:from>
    <xdr:ext cx="599010" cy="259045"/>
    <xdr:sp macro="" textlink="">
      <xdr:nvSpPr>
        <xdr:cNvPr id="201" name="テキスト ボックス 200"/>
        <xdr:cNvSpPr txBox="1"/>
      </xdr:nvSpPr>
      <xdr:spPr>
        <a:xfrm>
          <a:off x="3497794" y="1222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39164</xdr:rowOff>
    </xdr:from>
    <xdr:to>
      <xdr:col>4</xdr:col>
      <xdr:colOff>206375</xdr:colOff>
      <xdr:row>74</xdr:row>
      <xdr:rowOff>140764</xdr:rowOff>
    </xdr:to>
    <xdr:sp macro="" textlink="">
      <xdr:nvSpPr>
        <xdr:cNvPr id="202" name="円/楕円 201"/>
        <xdr:cNvSpPr/>
      </xdr:nvSpPr>
      <xdr:spPr>
        <a:xfrm>
          <a:off x="2857500" y="127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157291</xdr:rowOff>
    </xdr:from>
    <xdr:ext cx="599010" cy="259045"/>
    <xdr:sp macro="" textlink="">
      <xdr:nvSpPr>
        <xdr:cNvPr id="203" name="テキスト ボックス 202"/>
        <xdr:cNvSpPr txBox="1"/>
      </xdr:nvSpPr>
      <xdr:spPr>
        <a:xfrm>
          <a:off x="2608794" y="1250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14393</xdr:rowOff>
    </xdr:from>
    <xdr:to>
      <xdr:col>3</xdr:col>
      <xdr:colOff>3175</xdr:colOff>
      <xdr:row>74</xdr:row>
      <xdr:rowOff>115993</xdr:rowOff>
    </xdr:to>
    <xdr:sp macro="" textlink="">
      <xdr:nvSpPr>
        <xdr:cNvPr id="204" name="円/楕円 203"/>
        <xdr:cNvSpPr/>
      </xdr:nvSpPr>
      <xdr:spPr>
        <a:xfrm>
          <a:off x="1968500" y="1270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132520</xdr:rowOff>
    </xdr:from>
    <xdr:ext cx="599010" cy="259045"/>
    <xdr:sp macro="" textlink="">
      <xdr:nvSpPr>
        <xdr:cNvPr id="205" name="テキスト ボックス 204"/>
        <xdr:cNvSpPr txBox="1"/>
      </xdr:nvSpPr>
      <xdr:spPr>
        <a:xfrm>
          <a:off x="1719794" y="1247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48422</xdr:rowOff>
    </xdr:from>
    <xdr:to>
      <xdr:col>1</xdr:col>
      <xdr:colOff>485775</xdr:colOff>
      <xdr:row>73</xdr:row>
      <xdr:rowOff>150022</xdr:rowOff>
    </xdr:to>
    <xdr:sp macro="" textlink="">
      <xdr:nvSpPr>
        <xdr:cNvPr id="206" name="円/楕円 205"/>
        <xdr:cNvSpPr/>
      </xdr:nvSpPr>
      <xdr:spPr>
        <a:xfrm>
          <a:off x="1079500" y="125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166549</xdr:rowOff>
    </xdr:from>
    <xdr:ext cx="599010" cy="259045"/>
    <xdr:sp macro="" textlink="">
      <xdr:nvSpPr>
        <xdr:cNvPr id="207" name="テキスト ボックス 206"/>
        <xdr:cNvSpPr txBox="1"/>
      </xdr:nvSpPr>
      <xdr:spPr>
        <a:xfrm>
          <a:off x="830794" y="1233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30" name="直線コネクタ 229"/>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31"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2" name="直線コネクタ 231"/>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3"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4" name="直線コネクタ 233"/>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115377</xdr:rowOff>
    </xdr:from>
    <xdr:to>
      <xdr:col>6</xdr:col>
      <xdr:colOff>511175</xdr:colOff>
      <xdr:row>96</xdr:row>
      <xdr:rowOff>138192</xdr:rowOff>
    </xdr:to>
    <xdr:cxnSp macro="">
      <xdr:nvCxnSpPr>
        <xdr:cNvPr id="235" name="直線コネクタ 234"/>
        <xdr:cNvCxnSpPr/>
      </xdr:nvCxnSpPr>
      <xdr:spPr>
        <a:xfrm flipV="1">
          <a:off x="3797300" y="16574577"/>
          <a:ext cx="8382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6"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7" name="フローチャート : 判断 236"/>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80859</xdr:rowOff>
    </xdr:from>
    <xdr:to>
      <xdr:col>5</xdr:col>
      <xdr:colOff>358775</xdr:colOff>
      <xdr:row>96</xdr:row>
      <xdr:rowOff>138192</xdr:rowOff>
    </xdr:to>
    <xdr:cxnSp macro="">
      <xdr:nvCxnSpPr>
        <xdr:cNvPr id="238" name="直線コネクタ 237"/>
        <xdr:cNvCxnSpPr/>
      </xdr:nvCxnSpPr>
      <xdr:spPr>
        <a:xfrm>
          <a:off x="2908300" y="16540059"/>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9" name="フローチャート : 判断 238"/>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40" name="テキスト ボックス 239"/>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14518</xdr:rowOff>
    </xdr:from>
    <xdr:to>
      <xdr:col>4</xdr:col>
      <xdr:colOff>155575</xdr:colOff>
      <xdr:row>96</xdr:row>
      <xdr:rowOff>80859</xdr:rowOff>
    </xdr:to>
    <xdr:cxnSp macro="">
      <xdr:nvCxnSpPr>
        <xdr:cNvPr id="241" name="直線コネクタ 240"/>
        <xdr:cNvCxnSpPr/>
      </xdr:nvCxnSpPr>
      <xdr:spPr>
        <a:xfrm>
          <a:off x="2019300" y="16473718"/>
          <a:ext cx="889000" cy="6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2" name="フローチャート : 判断 241"/>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3" name="テキスト ボックス 242"/>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13650</xdr:rowOff>
    </xdr:from>
    <xdr:to>
      <xdr:col>2</xdr:col>
      <xdr:colOff>638175</xdr:colOff>
      <xdr:row>96</xdr:row>
      <xdr:rowOff>14518</xdr:rowOff>
    </xdr:to>
    <xdr:cxnSp macro="">
      <xdr:nvCxnSpPr>
        <xdr:cNvPr id="244" name="直線コネクタ 243"/>
        <xdr:cNvCxnSpPr/>
      </xdr:nvCxnSpPr>
      <xdr:spPr>
        <a:xfrm>
          <a:off x="1130300" y="16301400"/>
          <a:ext cx="889000" cy="17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5" name="フローチャート : 判断 244"/>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6" name="テキスト ボックス 245"/>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7" name="フローチャート : 判断 246"/>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154378</xdr:rowOff>
    </xdr:from>
    <xdr:ext cx="534377" cy="259045"/>
    <xdr:sp macro="" textlink="">
      <xdr:nvSpPr>
        <xdr:cNvPr id="248" name="テキスト ボックス 247"/>
        <xdr:cNvSpPr txBox="1"/>
      </xdr:nvSpPr>
      <xdr:spPr>
        <a:xfrm>
          <a:off x="863111" y="16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64577</xdr:rowOff>
    </xdr:from>
    <xdr:to>
      <xdr:col>6</xdr:col>
      <xdr:colOff>561975</xdr:colOff>
      <xdr:row>96</xdr:row>
      <xdr:rowOff>166177</xdr:rowOff>
    </xdr:to>
    <xdr:sp macro="" textlink="">
      <xdr:nvSpPr>
        <xdr:cNvPr id="254" name="円/楕円 253"/>
        <xdr:cNvSpPr/>
      </xdr:nvSpPr>
      <xdr:spPr>
        <a:xfrm>
          <a:off x="4584700" y="165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43004</xdr:rowOff>
    </xdr:from>
    <xdr:ext cx="534377" cy="259045"/>
    <xdr:sp macro="" textlink="">
      <xdr:nvSpPr>
        <xdr:cNvPr id="255" name="衛生費該当値テキスト"/>
        <xdr:cNvSpPr txBox="1"/>
      </xdr:nvSpPr>
      <xdr:spPr>
        <a:xfrm>
          <a:off x="4686300" y="165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87392</xdr:rowOff>
    </xdr:from>
    <xdr:to>
      <xdr:col>5</xdr:col>
      <xdr:colOff>409575</xdr:colOff>
      <xdr:row>97</xdr:row>
      <xdr:rowOff>17542</xdr:rowOff>
    </xdr:to>
    <xdr:sp macro="" textlink="">
      <xdr:nvSpPr>
        <xdr:cNvPr id="256" name="円/楕円 255"/>
        <xdr:cNvSpPr/>
      </xdr:nvSpPr>
      <xdr:spPr>
        <a:xfrm>
          <a:off x="3746500" y="165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8669</xdr:rowOff>
    </xdr:from>
    <xdr:ext cx="534377" cy="259045"/>
    <xdr:sp macro="" textlink="">
      <xdr:nvSpPr>
        <xdr:cNvPr id="257" name="テキスト ボックス 256"/>
        <xdr:cNvSpPr txBox="1"/>
      </xdr:nvSpPr>
      <xdr:spPr>
        <a:xfrm>
          <a:off x="3530111" y="1663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30059</xdr:rowOff>
    </xdr:from>
    <xdr:to>
      <xdr:col>4</xdr:col>
      <xdr:colOff>206375</xdr:colOff>
      <xdr:row>96</xdr:row>
      <xdr:rowOff>131659</xdr:rowOff>
    </xdr:to>
    <xdr:sp macro="" textlink="">
      <xdr:nvSpPr>
        <xdr:cNvPr id="258" name="円/楕円 257"/>
        <xdr:cNvSpPr/>
      </xdr:nvSpPr>
      <xdr:spPr>
        <a:xfrm>
          <a:off x="2857500" y="164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122786</xdr:rowOff>
    </xdr:from>
    <xdr:ext cx="534377" cy="259045"/>
    <xdr:sp macro="" textlink="">
      <xdr:nvSpPr>
        <xdr:cNvPr id="259" name="テキスト ボックス 258"/>
        <xdr:cNvSpPr txBox="1"/>
      </xdr:nvSpPr>
      <xdr:spPr>
        <a:xfrm>
          <a:off x="2641111" y="165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135168</xdr:rowOff>
    </xdr:from>
    <xdr:to>
      <xdr:col>3</xdr:col>
      <xdr:colOff>3175</xdr:colOff>
      <xdr:row>96</xdr:row>
      <xdr:rowOff>65318</xdr:rowOff>
    </xdr:to>
    <xdr:sp macro="" textlink="">
      <xdr:nvSpPr>
        <xdr:cNvPr id="260" name="円/楕円 259"/>
        <xdr:cNvSpPr/>
      </xdr:nvSpPr>
      <xdr:spPr>
        <a:xfrm>
          <a:off x="1968500" y="164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56445</xdr:rowOff>
    </xdr:from>
    <xdr:ext cx="534377" cy="259045"/>
    <xdr:sp macro="" textlink="">
      <xdr:nvSpPr>
        <xdr:cNvPr id="261" name="テキスト ボックス 260"/>
        <xdr:cNvSpPr txBox="1"/>
      </xdr:nvSpPr>
      <xdr:spPr>
        <a:xfrm>
          <a:off x="1752111" y="165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134300</xdr:rowOff>
    </xdr:from>
    <xdr:to>
      <xdr:col>1</xdr:col>
      <xdr:colOff>485775</xdr:colOff>
      <xdr:row>95</xdr:row>
      <xdr:rowOff>64450</xdr:rowOff>
    </xdr:to>
    <xdr:sp macro="" textlink="">
      <xdr:nvSpPr>
        <xdr:cNvPr id="262" name="円/楕円 261"/>
        <xdr:cNvSpPr/>
      </xdr:nvSpPr>
      <xdr:spPr>
        <a:xfrm>
          <a:off x="1079500" y="162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80977</xdr:rowOff>
    </xdr:from>
    <xdr:ext cx="534377" cy="259045"/>
    <xdr:sp macro="" textlink="">
      <xdr:nvSpPr>
        <xdr:cNvPr id="263" name="テキスト ボックス 262"/>
        <xdr:cNvSpPr txBox="1"/>
      </xdr:nvSpPr>
      <xdr:spPr>
        <a:xfrm>
          <a:off x="863111" y="160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7" name="直線コネクタ 286"/>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8"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9" name="直線コネクタ 288"/>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90"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91" name="直線コネクタ 290"/>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127889</xdr:rowOff>
    </xdr:from>
    <xdr:to>
      <xdr:col>15</xdr:col>
      <xdr:colOff>180975</xdr:colOff>
      <xdr:row>38</xdr:row>
      <xdr:rowOff>128422</xdr:rowOff>
    </xdr:to>
    <xdr:cxnSp macro="">
      <xdr:nvCxnSpPr>
        <xdr:cNvPr id="292" name="直線コネクタ 291"/>
        <xdr:cNvCxnSpPr/>
      </xdr:nvCxnSpPr>
      <xdr:spPr>
        <a:xfrm>
          <a:off x="9639300" y="664298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3"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4" name="フローチャート : 判断 293"/>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87503</xdr:rowOff>
    </xdr:from>
    <xdr:to>
      <xdr:col>14</xdr:col>
      <xdr:colOff>28575</xdr:colOff>
      <xdr:row>38</xdr:row>
      <xdr:rowOff>127889</xdr:rowOff>
    </xdr:to>
    <xdr:cxnSp macro="">
      <xdr:nvCxnSpPr>
        <xdr:cNvPr id="295" name="直線コネクタ 294"/>
        <xdr:cNvCxnSpPr/>
      </xdr:nvCxnSpPr>
      <xdr:spPr>
        <a:xfrm>
          <a:off x="8750300" y="6602603"/>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6" name="フローチャート : 判断 295"/>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7" name="テキスト ボックス 296"/>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87503</xdr:rowOff>
    </xdr:from>
    <xdr:to>
      <xdr:col>12</xdr:col>
      <xdr:colOff>511175</xdr:colOff>
      <xdr:row>38</xdr:row>
      <xdr:rowOff>93828</xdr:rowOff>
    </xdr:to>
    <xdr:cxnSp macro="">
      <xdr:nvCxnSpPr>
        <xdr:cNvPr id="298" name="直線コネクタ 297"/>
        <xdr:cNvCxnSpPr/>
      </xdr:nvCxnSpPr>
      <xdr:spPr>
        <a:xfrm flipV="1">
          <a:off x="7861300" y="6602603"/>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9" name="フローチャート : 判断 298"/>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300" name="テキスト ボックス 299"/>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145948</xdr:rowOff>
    </xdr:from>
    <xdr:to>
      <xdr:col>11</xdr:col>
      <xdr:colOff>307975</xdr:colOff>
      <xdr:row>38</xdr:row>
      <xdr:rowOff>93828</xdr:rowOff>
    </xdr:to>
    <xdr:cxnSp macro="">
      <xdr:nvCxnSpPr>
        <xdr:cNvPr id="301" name="直線コネクタ 300"/>
        <xdr:cNvCxnSpPr/>
      </xdr:nvCxnSpPr>
      <xdr:spPr>
        <a:xfrm>
          <a:off x="6972300" y="6489598"/>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2" name="フローチャート : 判断 301"/>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3" name="テキスト ボックス 302"/>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4" name="フローチャート : 判断 303"/>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35018</xdr:rowOff>
    </xdr:from>
    <xdr:ext cx="469744" cy="259045"/>
    <xdr:sp macro="" textlink="">
      <xdr:nvSpPr>
        <xdr:cNvPr id="305" name="テキスト ボックス 304"/>
        <xdr:cNvSpPr txBox="1"/>
      </xdr:nvSpPr>
      <xdr:spPr>
        <a:xfrm>
          <a:off x="6737427"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77622</xdr:rowOff>
    </xdr:from>
    <xdr:to>
      <xdr:col>15</xdr:col>
      <xdr:colOff>231775</xdr:colOff>
      <xdr:row>39</xdr:row>
      <xdr:rowOff>7772</xdr:rowOff>
    </xdr:to>
    <xdr:sp macro="" textlink="">
      <xdr:nvSpPr>
        <xdr:cNvPr id="311" name="円/楕円 310"/>
        <xdr:cNvSpPr/>
      </xdr:nvSpPr>
      <xdr:spPr>
        <a:xfrm>
          <a:off x="104267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163999</xdr:rowOff>
    </xdr:from>
    <xdr:ext cx="469744" cy="259045"/>
    <xdr:sp macro="" textlink="">
      <xdr:nvSpPr>
        <xdr:cNvPr id="312" name="労働費該当値テキスト"/>
        <xdr:cNvSpPr txBox="1"/>
      </xdr:nvSpPr>
      <xdr:spPr>
        <a:xfrm>
          <a:off x="10528300" y="650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77089</xdr:rowOff>
    </xdr:from>
    <xdr:to>
      <xdr:col>14</xdr:col>
      <xdr:colOff>79375</xdr:colOff>
      <xdr:row>39</xdr:row>
      <xdr:rowOff>7239</xdr:rowOff>
    </xdr:to>
    <xdr:sp macro="" textlink="">
      <xdr:nvSpPr>
        <xdr:cNvPr id="313" name="円/楕円 312"/>
        <xdr:cNvSpPr/>
      </xdr:nvSpPr>
      <xdr:spPr>
        <a:xfrm>
          <a:off x="9588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169816</xdr:rowOff>
    </xdr:from>
    <xdr:ext cx="469744" cy="259045"/>
    <xdr:sp macro="" textlink="">
      <xdr:nvSpPr>
        <xdr:cNvPr id="314" name="テキスト ボックス 313"/>
        <xdr:cNvSpPr txBox="1"/>
      </xdr:nvSpPr>
      <xdr:spPr>
        <a:xfrm>
          <a:off x="9404427" y="668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36703</xdr:rowOff>
    </xdr:from>
    <xdr:to>
      <xdr:col>12</xdr:col>
      <xdr:colOff>561975</xdr:colOff>
      <xdr:row>38</xdr:row>
      <xdr:rowOff>138303</xdr:rowOff>
    </xdr:to>
    <xdr:sp macro="" textlink="">
      <xdr:nvSpPr>
        <xdr:cNvPr id="315" name="円/楕円 314"/>
        <xdr:cNvSpPr/>
      </xdr:nvSpPr>
      <xdr:spPr>
        <a:xfrm>
          <a:off x="8699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129430</xdr:rowOff>
    </xdr:from>
    <xdr:ext cx="469744" cy="259045"/>
    <xdr:sp macro="" textlink="">
      <xdr:nvSpPr>
        <xdr:cNvPr id="316" name="テキスト ボックス 315"/>
        <xdr:cNvSpPr txBox="1"/>
      </xdr:nvSpPr>
      <xdr:spPr>
        <a:xfrm>
          <a:off x="8515427"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43028</xdr:rowOff>
    </xdr:from>
    <xdr:to>
      <xdr:col>11</xdr:col>
      <xdr:colOff>358775</xdr:colOff>
      <xdr:row>38</xdr:row>
      <xdr:rowOff>144628</xdr:rowOff>
    </xdr:to>
    <xdr:sp macro="" textlink="">
      <xdr:nvSpPr>
        <xdr:cNvPr id="317" name="円/楕円 316"/>
        <xdr:cNvSpPr/>
      </xdr:nvSpPr>
      <xdr:spPr>
        <a:xfrm>
          <a:off x="7810500" y="65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135755</xdr:rowOff>
    </xdr:from>
    <xdr:ext cx="469744" cy="259045"/>
    <xdr:sp macro="" textlink="">
      <xdr:nvSpPr>
        <xdr:cNvPr id="318" name="テキスト ボックス 317"/>
        <xdr:cNvSpPr txBox="1"/>
      </xdr:nvSpPr>
      <xdr:spPr>
        <a:xfrm>
          <a:off x="7626427" y="665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95148</xdr:rowOff>
    </xdr:from>
    <xdr:to>
      <xdr:col>10</xdr:col>
      <xdr:colOff>155575</xdr:colOff>
      <xdr:row>38</xdr:row>
      <xdr:rowOff>25298</xdr:rowOff>
    </xdr:to>
    <xdr:sp macro="" textlink="">
      <xdr:nvSpPr>
        <xdr:cNvPr id="319" name="円/楕円 318"/>
        <xdr:cNvSpPr/>
      </xdr:nvSpPr>
      <xdr:spPr>
        <a:xfrm>
          <a:off x="6921500" y="64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41825</xdr:rowOff>
    </xdr:from>
    <xdr:ext cx="469744" cy="259045"/>
    <xdr:sp macro="" textlink="">
      <xdr:nvSpPr>
        <xdr:cNvPr id="320" name="テキスト ボックス 319"/>
        <xdr:cNvSpPr txBox="1"/>
      </xdr:nvSpPr>
      <xdr:spPr>
        <a:xfrm>
          <a:off x="6737427" y="62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40" name="直線コネクタ 339"/>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41"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2" name="直線コネクタ 341"/>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3"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4" name="直線コネクタ 343"/>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157417</xdr:rowOff>
    </xdr:from>
    <xdr:to>
      <xdr:col>15</xdr:col>
      <xdr:colOff>180975</xdr:colOff>
      <xdr:row>56</xdr:row>
      <xdr:rowOff>27115</xdr:rowOff>
    </xdr:to>
    <xdr:cxnSp macro="">
      <xdr:nvCxnSpPr>
        <xdr:cNvPr id="345" name="直線コネクタ 344"/>
        <xdr:cNvCxnSpPr/>
      </xdr:nvCxnSpPr>
      <xdr:spPr>
        <a:xfrm flipV="1">
          <a:off x="9639300" y="958716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6"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7" name="フローチャート : 判断 346"/>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140671</xdr:rowOff>
    </xdr:from>
    <xdr:to>
      <xdr:col>14</xdr:col>
      <xdr:colOff>28575</xdr:colOff>
      <xdr:row>56</xdr:row>
      <xdr:rowOff>27115</xdr:rowOff>
    </xdr:to>
    <xdr:cxnSp macro="">
      <xdr:nvCxnSpPr>
        <xdr:cNvPr id="348" name="直線コネクタ 347"/>
        <xdr:cNvCxnSpPr/>
      </xdr:nvCxnSpPr>
      <xdr:spPr>
        <a:xfrm>
          <a:off x="8750300" y="9570421"/>
          <a:ext cx="889000" cy="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9" name="フローチャート : 判断 348"/>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50" name="テキスト ボックス 349"/>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140671</xdr:rowOff>
    </xdr:from>
    <xdr:to>
      <xdr:col>12</xdr:col>
      <xdr:colOff>511175</xdr:colOff>
      <xdr:row>56</xdr:row>
      <xdr:rowOff>31286</xdr:rowOff>
    </xdr:to>
    <xdr:cxnSp macro="">
      <xdr:nvCxnSpPr>
        <xdr:cNvPr id="351" name="直線コネクタ 350"/>
        <xdr:cNvCxnSpPr/>
      </xdr:nvCxnSpPr>
      <xdr:spPr>
        <a:xfrm flipV="1">
          <a:off x="7861300" y="9570421"/>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2" name="フローチャート : 判断 351"/>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3" name="テキスト ボックス 352"/>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31286</xdr:rowOff>
    </xdr:from>
    <xdr:to>
      <xdr:col>11</xdr:col>
      <xdr:colOff>307975</xdr:colOff>
      <xdr:row>56</xdr:row>
      <xdr:rowOff>70377</xdr:rowOff>
    </xdr:to>
    <xdr:cxnSp macro="">
      <xdr:nvCxnSpPr>
        <xdr:cNvPr id="354" name="直線コネクタ 353"/>
        <xdr:cNvCxnSpPr/>
      </xdr:nvCxnSpPr>
      <xdr:spPr>
        <a:xfrm flipV="1">
          <a:off x="6972300" y="9632486"/>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5" name="フローチャート : 判断 354"/>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6" name="テキスト ボックス 355"/>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7" name="フローチャート : 判断 356"/>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8" name="テキスト ボックス 357"/>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106617</xdr:rowOff>
    </xdr:from>
    <xdr:to>
      <xdr:col>15</xdr:col>
      <xdr:colOff>231775</xdr:colOff>
      <xdr:row>56</xdr:row>
      <xdr:rowOff>36767</xdr:rowOff>
    </xdr:to>
    <xdr:sp macro="" textlink="">
      <xdr:nvSpPr>
        <xdr:cNvPr id="364" name="円/楕円 363"/>
        <xdr:cNvSpPr/>
      </xdr:nvSpPr>
      <xdr:spPr>
        <a:xfrm>
          <a:off x="10426700" y="95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85044</xdr:rowOff>
    </xdr:from>
    <xdr:ext cx="469744" cy="259045"/>
    <xdr:sp macro="" textlink="">
      <xdr:nvSpPr>
        <xdr:cNvPr id="365" name="農林水産業費該当値テキスト"/>
        <xdr:cNvSpPr txBox="1"/>
      </xdr:nvSpPr>
      <xdr:spPr>
        <a:xfrm>
          <a:off x="10528300" y="951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147765</xdr:rowOff>
    </xdr:from>
    <xdr:to>
      <xdr:col>14</xdr:col>
      <xdr:colOff>79375</xdr:colOff>
      <xdr:row>56</xdr:row>
      <xdr:rowOff>77915</xdr:rowOff>
    </xdr:to>
    <xdr:sp macro="" textlink="">
      <xdr:nvSpPr>
        <xdr:cNvPr id="366" name="円/楕円 365"/>
        <xdr:cNvSpPr/>
      </xdr:nvSpPr>
      <xdr:spPr>
        <a:xfrm>
          <a:off x="9588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69042</xdr:rowOff>
    </xdr:from>
    <xdr:ext cx="469744" cy="259045"/>
    <xdr:sp macro="" textlink="">
      <xdr:nvSpPr>
        <xdr:cNvPr id="367" name="テキスト ボックス 366"/>
        <xdr:cNvSpPr txBox="1"/>
      </xdr:nvSpPr>
      <xdr:spPr>
        <a:xfrm>
          <a:off x="9404427" y="967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89871</xdr:rowOff>
    </xdr:from>
    <xdr:to>
      <xdr:col>12</xdr:col>
      <xdr:colOff>561975</xdr:colOff>
      <xdr:row>56</xdr:row>
      <xdr:rowOff>20021</xdr:rowOff>
    </xdr:to>
    <xdr:sp macro="" textlink="">
      <xdr:nvSpPr>
        <xdr:cNvPr id="368" name="円/楕円 367"/>
        <xdr:cNvSpPr/>
      </xdr:nvSpPr>
      <xdr:spPr>
        <a:xfrm>
          <a:off x="8699500" y="95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11148</xdr:rowOff>
    </xdr:from>
    <xdr:ext cx="469744" cy="259045"/>
    <xdr:sp macro="" textlink="">
      <xdr:nvSpPr>
        <xdr:cNvPr id="369" name="テキスト ボックス 368"/>
        <xdr:cNvSpPr txBox="1"/>
      </xdr:nvSpPr>
      <xdr:spPr>
        <a:xfrm>
          <a:off x="8515427" y="96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151936</xdr:rowOff>
    </xdr:from>
    <xdr:to>
      <xdr:col>11</xdr:col>
      <xdr:colOff>358775</xdr:colOff>
      <xdr:row>56</xdr:row>
      <xdr:rowOff>82086</xdr:rowOff>
    </xdr:to>
    <xdr:sp macro="" textlink="">
      <xdr:nvSpPr>
        <xdr:cNvPr id="370" name="円/楕円 369"/>
        <xdr:cNvSpPr/>
      </xdr:nvSpPr>
      <xdr:spPr>
        <a:xfrm>
          <a:off x="7810500" y="95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73213</xdr:rowOff>
    </xdr:from>
    <xdr:ext cx="469744" cy="259045"/>
    <xdr:sp macro="" textlink="">
      <xdr:nvSpPr>
        <xdr:cNvPr id="371" name="テキスト ボックス 370"/>
        <xdr:cNvSpPr txBox="1"/>
      </xdr:nvSpPr>
      <xdr:spPr>
        <a:xfrm>
          <a:off x="7626427" y="96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19577</xdr:rowOff>
    </xdr:from>
    <xdr:to>
      <xdr:col>10</xdr:col>
      <xdr:colOff>155575</xdr:colOff>
      <xdr:row>56</xdr:row>
      <xdr:rowOff>121177</xdr:rowOff>
    </xdr:to>
    <xdr:sp macro="" textlink="">
      <xdr:nvSpPr>
        <xdr:cNvPr id="372" name="円/楕円 371"/>
        <xdr:cNvSpPr/>
      </xdr:nvSpPr>
      <xdr:spPr>
        <a:xfrm>
          <a:off x="6921500" y="96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112304</xdr:rowOff>
    </xdr:from>
    <xdr:ext cx="469744" cy="259045"/>
    <xdr:sp macro="" textlink="">
      <xdr:nvSpPr>
        <xdr:cNvPr id="373" name="テキスト ボックス 372"/>
        <xdr:cNvSpPr txBox="1"/>
      </xdr:nvSpPr>
      <xdr:spPr>
        <a:xfrm>
          <a:off x="6737427" y="971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5" name="直線コネクタ 394"/>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6"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7" name="直線コネクタ 396"/>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8"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9" name="直線コネクタ 398"/>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53060</xdr:rowOff>
    </xdr:from>
    <xdr:to>
      <xdr:col>15</xdr:col>
      <xdr:colOff>180975</xdr:colOff>
      <xdr:row>77</xdr:row>
      <xdr:rowOff>138466</xdr:rowOff>
    </xdr:to>
    <xdr:cxnSp macro="">
      <xdr:nvCxnSpPr>
        <xdr:cNvPr id="400" name="直線コネクタ 399"/>
        <xdr:cNvCxnSpPr/>
      </xdr:nvCxnSpPr>
      <xdr:spPr>
        <a:xfrm flipV="1">
          <a:off x="9639300" y="13254710"/>
          <a:ext cx="838200" cy="8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401"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2" name="フローチャート : 判断 401"/>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138466</xdr:rowOff>
    </xdr:from>
    <xdr:to>
      <xdr:col>14</xdr:col>
      <xdr:colOff>28575</xdr:colOff>
      <xdr:row>77</xdr:row>
      <xdr:rowOff>145095</xdr:rowOff>
    </xdr:to>
    <xdr:cxnSp macro="">
      <xdr:nvCxnSpPr>
        <xdr:cNvPr id="403" name="直線コネクタ 402"/>
        <xdr:cNvCxnSpPr/>
      </xdr:nvCxnSpPr>
      <xdr:spPr>
        <a:xfrm flipV="1">
          <a:off x="8750300" y="1334011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4" name="フローチャート : 判断 403"/>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5" name="テキスト ボックス 404"/>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140981</xdr:rowOff>
    </xdr:from>
    <xdr:to>
      <xdr:col>12</xdr:col>
      <xdr:colOff>511175</xdr:colOff>
      <xdr:row>77</xdr:row>
      <xdr:rowOff>145095</xdr:rowOff>
    </xdr:to>
    <xdr:cxnSp macro="">
      <xdr:nvCxnSpPr>
        <xdr:cNvPr id="406" name="直線コネクタ 405"/>
        <xdr:cNvCxnSpPr/>
      </xdr:nvCxnSpPr>
      <xdr:spPr>
        <a:xfrm>
          <a:off x="7861300" y="1334263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7" name="フローチャート : 判断 406"/>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8" name="テキスト ボックス 407"/>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140981</xdr:rowOff>
    </xdr:from>
    <xdr:to>
      <xdr:col>11</xdr:col>
      <xdr:colOff>307975</xdr:colOff>
      <xdr:row>77</xdr:row>
      <xdr:rowOff>151405</xdr:rowOff>
    </xdr:to>
    <xdr:cxnSp macro="">
      <xdr:nvCxnSpPr>
        <xdr:cNvPr id="409" name="直線コネクタ 408"/>
        <xdr:cNvCxnSpPr/>
      </xdr:nvCxnSpPr>
      <xdr:spPr>
        <a:xfrm flipV="1">
          <a:off x="6972300" y="13342631"/>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10" name="フローチャート : 判断 409"/>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11" name="テキスト ボックス 410"/>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2" name="フローチャート : 判断 411"/>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3" name="テキスト ボックス 412"/>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2260</xdr:rowOff>
    </xdr:from>
    <xdr:to>
      <xdr:col>15</xdr:col>
      <xdr:colOff>231775</xdr:colOff>
      <xdr:row>77</xdr:row>
      <xdr:rowOff>103860</xdr:rowOff>
    </xdr:to>
    <xdr:sp macro="" textlink="">
      <xdr:nvSpPr>
        <xdr:cNvPr id="419" name="円/楕円 418"/>
        <xdr:cNvSpPr/>
      </xdr:nvSpPr>
      <xdr:spPr>
        <a:xfrm>
          <a:off x="104267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152137</xdr:rowOff>
    </xdr:from>
    <xdr:ext cx="469744" cy="259045"/>
    <xdr:sp macro="" textlink="">
      <xdr:nvSpPr>
        <xdr:cNvPr id="420" name="商工費該当値テキスト"/>
        <xdr:cNvSpPr txBox="1"/>
      </xdr:nvSpPr>
      <xdr:spPr>
        <a:xfrm>
          <a:off x="10528300" y="1318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87666</xdr:rowOff>
    </xdr:from>
    <xdr:to>
      <xdr:col>14</xdr:col>
      <xdr:colOff>79375</xdr:colOff>
      <xdr:row>78</xdr:row>
      <xdr:rowOff>17816</xdr:rowOff>
    </xdr:to>
    <xdr:sp macro="" textlink="">
      <xdr:nvSpPr>
        <xdr:cNvPr id="421" name="円/楕円 420"/>
        <xdr:cNvSpPr/>
      </xdr:nvSpPr>
      <xdr:spPr>
        <a:xfrm>
          <a:off x="9588500" y="132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8943</xdr:rowOff>
    </xdr:from>
    <xdr:ext cx="469744" cy="259045"/>
    <xdr:sp macro="" textlink="">
      <xdr:nvSpPr>
        <xdr:cNvPr id="422" name="テキスト ボックス 421"/>
        <xdr:cNvSpPr txBox="1"/>
      </xdr:nvSpPr>
      <xdr:spPr>
        <a:xfrm>
          <a:off x="9404427" y="133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94295</xdr:rowOff>
    </xdr:from>
    <xdr:to>
      <xdr:col>12</xdr:col>
      <xdr:colOff>561975</xdr:colOff>
      <xdr:row>78</xdr:row>
      <xdr:rowOff>24445</xdr:rowOff>
    </xdr:to>
    <xdr:sp macro="" textlink="">
      <xdr:nvSpPr>
        <xdr:cNvPr id="423" name="円/楕円 422"/>
        <xdr:cNvSpPr/>
      </xdr:nvSpPr>
      <xdr:spPr>
        <a:xfrm>
          <a:off x="8699500" y="132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15572</xdr:rowOff>
    </xdr:from>
    <xdr:ext cx="469744" cy="259045"/>
    <xdr:sp macro="" textlink="">
      <xdr:nvSpPr>
        <xdr:cNvPr id="424" name="テキスト ボックス 423"/>
        <xdr:cNvSpPr txBox="1"/>
      </xdr:nvSpPr>
      <xdr:spPr>
        <a:xfrm>
          <a:off x="8515427" y="1338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90181</xdr:rowOff>
    </xdr:from>
    <xdr:to>
      <xdr:col>11</xdr:col>
      <xdr:colOff>358775</xdr:colOff>
      <xdr:row>78</xdr:row>
      <xdr:rowOff>20331</xdr:rowOff>
    </xdr:to>
    <xdr:sp macro="" textlink="">
      <xdr:nvSpPr>
        <xdr:cNvPr id="425" name="円/楕円 424"/>
        <xdr:cNvSpPr/>
      </xdr:nvSpPr>
      <xdr:spPr>
        <a:xfrm>
          <a:off x="7810500" y="132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11458</xdr:rowOff>
    </xdr:from>
    <xdr:ext cx="469744" cy="259045"/>
    <xdr:sp macro="" textlink="">
      <xdr:nvSpPr>
        <xdr:cNvPr id="426" name="テキスト ボックス 425"/>
        <xdr:cNvSpPr txBox="1"/>
      </xdr:nvSpPr>
      <xdr:spPr>
        <a:xfrm>
          <a:off x="7626427" y="1338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100605</xdr:rowOff>
    </xdr:from>
    <xdr:to>
      <xdr:col>10</xdr:col>
      <xdr:colOff>155575</xdr:colOff>
      <xdr:row>78</xdr:row>
      <xdr:rowOff>30755</xdr:rowOff>
    </xdr:to>
    <xdr:sp macro="" textlink="">
      <xdr:nvSpPr>
        <xdr:cNvPr id="427" name="円/楕円 426"/>
        <xdr:cNvSpPr/>
      </xdr:nvSpPr>
      <xdr:spPr>
        <a:xfrm>
          <a:off x="6921500" y="133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21882</xdr:rowOff>
    </xdr:from>
    <xdr:ext cx="469744" cy="259045"/>
    <xdr:sp macro="" textlink="">
      <xdr:nvSpPr>
        <xdr:cNvPr id="428" name="テキスト ボックス 427"/>
        <xdr:cNvSpPr txBox="1"/>
      </xdr:nvSpPr>
      <xdr:spPr>
        <a:xfrm>
          <a:off x="6737427" y="1339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3" name="直線コネクタ 452"/>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4"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5" name="直線コネクタ 454"/>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6"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7" name="直線コネクタ 456"/>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73692</xdr:rowOff>
    </xdr:from>
    <xdr:to>
      <xdr:col>15</xdr:col>
      <xdr:colOff>180975</xdr:colOff>
      <xdr:row>98</xdr:row>
      <xdr:rowOff>124040</xdr:rowOff>
    </xdr:to>
    <xdr:cxnSp macro="">
      <xdr:nvCxnSpPr>
        <xdr:cNvPr id="458" name="直線コネクタ 457"/>
        <xdr:cNvCxnSpPr/>
      </xdr:nvCxnSpPr>
      <xdr:spPr>
        <a:xfrm flipV="1">
          <a:off x="9639300" y="16875792"/>
          <a:ext cx="838200" cy="5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9"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60" name="フローチャート : 判断 459"/>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44241</xdr:rowOff>
    </xdr:from>
    <xdr:to>
      <xdr:col>14</xdr:col>
      <xdr:colOff>28575</xdr:colOff>
      <xdr:row>98</xdr:row>
      <xdr:rowOff>124040</xdr:rowOff>
    </xdr:to>
    <xdr:cxnSp macro="">
      <xdr:nvCxnSpPr>
        <xdr:cNvPr id="461" name="直線コネクタ 460"/>
        <xdr:cNvCxnSpPr/>
      </xdr:nvCxnSpPr>
      <xdr:spPr>
        <a:xfrm>
          <a:off x="8750300" y="16846341"/>
          <a:ext cx="889000" cy="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2" name="フローチャート : 判断 461"/>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3" name="テキスト ボックス 462"/>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44241</xdr:rowOff>
    </xdr:from>
    <xdr:to>
      <xdr:col>12</xdr:col>
      <xdr:colOff>511175</xdr:colOff>
      <xdr:row>99</xdr:row>
      <xdr:rowOff>17532</xdr:rowOff>
    </xdr:to>
    <xdr:cxnSp macro="">
      <xdr:nvCxnSpPr>
        <xdr:cNvPr id="464" name="直線コネクタ 463"/>
        <xdr:cNvCxnSpPr/>
      </xdr:nvCxnSpPr>
      <xdr:spPr>
        <a:xfrm flipV="1">
          <a:off x="7861300" y="16846341"/>
          <a:ext cx="889000" cy="1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5" name="フローチャート : 判断 464"/>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6" name="テキスト ボックス 465"/>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165933</xdr:rowOff>
    </xdr:from>
    <xdr:to>
      <xdr:col>11</xdr:col>
      <xdr:colOff>307975</xdr:colOff>
      <xdr:row>99</xdr:row>
      <xdr:rowOff>17532</xdr:rowOff>
    </xdr:to>
    <xdr:cxnSp macro="">
      <xdr:nvCxnSpPr>
        <xdr:cNvPr id="467" name="直線コネクタ 466"/>
        <xdr:cNvCxnSpPr/>
      </xdr:nvCxnSpPr>
      <xdr:spPr>
        <a:xfrm>
          <a:off x="6972300" y="16968033"/>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8" name="フローチャート : 判断 467"/>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9" name="テキスト ボックス 468"/>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70" name="フローチャート : 判断 469"/>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74744</xdr:rowOff>
    </xdr:from>
    <xdr:ext cx="534377" cy="259045"/>
    <xdr:sp macro="" textlink="">
      <xdr:nvSpPr>
        <xdr:cNvPr id="471" name="テキスト ボックス 470"/>
        <xdr:cNvSpPr txBox="1"/>
      </xdr:nvSpPr>
      <xdr:spPr>
        <a:xfrm>
          <a:off x="6705111"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22892</xdr:rowOff>
    </xdr:from>
    <xdr:to>
      <xdr:col>15</xdr:col>
      <xdr:colOff>231775</xdr:colOff>
      <xdr:row>98</xdr:row>
      <xdr:rowOff>124492</xdr:rowOff>
    </xdr:to>
    <xdr:sp macro="" textlink="">
      <xdr:nvSpPr>
        <xdr:cNvPr id="477" name="円/楕円 476"/>
        <xdr:cNvSpPr/>
      </xdr:nvSpPr>
      <xdr:spPr>
        <a:xfrm>
          <a:off x="10426700" y="168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1319</xdr:rowOff>
    </xdr:from>
    <xdr:ext cx="534377" cy="259045"/>
    <xdr:sp macro="" textlink="">
      <xdr:nvSpPr>
        <xdr:cNvPr id="478" name="土木費該当値テキスト"/>
        <xdr:cNvSpPr txBox="1"/>
      </xdr:nvSpPr>
      <xdr:spPr>
        <a:xfrm>
          <a:off x="10528300" y="1680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73240</xdr:rowOff>
    </xdr:from>
    <xdr:to>
      <xdr:col>14</xdr:col>
      <xdr:colOff>79375</xdr:colOff>
      <xdr:row>99</xdr:row>
      <xdr:rowOff>3390</xdr:rowOff>
    </xdr:to>
    <xdr:sp macro="" textlink="">
      <xdr:nvSpPr>
        <xdr:cNvPr id="479" name="円/楕円 478"/>
        <xdr:cNvSpPr/>
      </xdr:nvSpPr>
      <xdr:spPr>
        <a:xfrm>
          <a:off x="9588500" y="168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165967</xdr:rowOff>
    </xdr:from>
    <xdr:ext cx="534377" cy="259045"/>
    <xdr:sp macro="" textlink="">
      <xdr:nvSpPr>
        <xdr:cNvPr id="480" name="テキスト ボックス 479"/>
        <xdr:cNvSpPr txBox="1"/>
      </xdr:nvSpPr>
      <xdr:spPr>
        <a:xfrm>
          <a:off x="9372111" y="1696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164891</xdr:rowOff>
    </xdr:from>
    <xdr:to>
      <xdr:col>12</xdr:col>
      <xdr:colOff>561975</xdr:colOff>
      <xdr:row>98</xdr:row>
      <xdr:rowOff>95041</xdr:rowOff>
    </xdr:to>
    <xdr:sp macro="" textlink="">
      <xdr:nvSpPr>
        <xdr:cNvPr id="481" name="円/楕円 480"/>
        <xdr:cNvSpPr/>
      </xdr:nvSpPr>
      <xdr:spPr>
        <a:xfrm>
          <a:off x="8699500" y="167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86168</xdr:rowOff>
    </xdr:from>
    <xdr:ext cx="534377" cy="259045"/>
    <xdr:sp macro="" textlink="">
      <xdr:nvSpPr>
        <xdr:cNvPr id="482" name="テキスト ボックス 481"/>
        <xdr:cNvSpPr txBox="1"/>
      </xdr:nvSpPr>
      <xdr:spPr>
        <a:xfrm>
          <a:off x="8483111" y="1688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138182</xdr:rowOff>
    </xdr:from>
    <xdr:to>
      <xdr:col>11</xdr:col>
      <xdr:colOff>358775</xdr:colOff>
      <xdr:row>99</xdr:row>
      <xdr:rowOff>68332</xdr:rowOff>
    </xdr:to>
    <xdr:sp macro="" textlink="">
      <xdr:nvSpPr>
        <xdr:cNvPr id="483" name="円/楕円 482"/>
        <xdr:cNvSpPr/>
      </xdr:nvSpPr>
      <xdr:spPr>
        <a:xfrm>
          <a:off x="7810500" y="169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59459</xdr:rowOff>
    </xdr:from>
    <xdr:ext cx="534377" cy="259045"/>
    <xdr:sp macro="" textlink="">
      <xdr:nvSpPr>
        <xdr:cNvPr id="484" name="テキスト ボックス 483"/>
        <xdr:cNvSpPr txBox="1"/>
      </xdr:nvSpPr>
      <xdr:spPr>
        <a:xfrm>
          <a:off x="7594111" y="1703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115133</xdr:rowOff>
    </xdr:from>
    <xdr:to>
      <xdr:col>10</xdr:col>
      <xdr:colOff>155575</xdr:colOff>
      <xdr:row>99</xdr:row>
      <xdr:rowOff>45283</xdr:rowOff>
    </xdr:to>
    <xdr:sp macro="" textlink="">
      <xdr:nvSpPr>
        <xdr:cNvPr id="485" name="円/楕円 484"/>
        <xdr:cNvSpPr/>
      </xdr:nvSpPr>
      <xdr:spPr>
        <a:xfrm>
          <a:off x="6921500" y="169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36410</xdr:rowOff>
    </xdr:from>
    <xdr:ext cx="534377" cy="259045"/>
    <xdr:sp macro="" textlink="">
      <xdr:nvSpPr>
        <xdr:cNvPr id="486" name="テキスト ボックス 485"/>
        <xdr:cNvSpPr txBox="1"/>
      </xdr:nvSpPr>
      <xdr:spPr>
        <a:xfrm>
          <a:off x="6705111" y="170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9" name="直線コネクタ 508"/>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10"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11" name="直線コネクタ 510"/>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2"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3" name="直線コネクタ 512"/>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19868</xdr:rowOff>
    </xdr:from>
    <xdr:to>
      <xdr:col>23</xdr:col>
      <xdr:colOff>517525</xdr:colOff>
      <xdr:row>38</xdr:row>
      <xdr:rowOff>75098</xdr:rowOff>
    </xdr:to>
    <xdr:cxnSp macro="">
      <xdr:nvCxnSpPr>
        <xdr:cNvPr id="514" name="直線コネクタ 513"/>
        <xdr:cNvCxnSpPr/>
      </xdr:nvCxnSpPr>
      <xdr:spPr>
        <a:xfrm>
          <a:off x="15481300" y="6534968"/>
          <a:ext cx="8382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5"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6" name="フローチャート : 判断 515"/>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150810</xdr:rowOff>
    </xdr:from>
    <xdr:to>
      <xdr:col>22</xdr:col>
      <xdr:colOff>365125</xdr:colOff>
      <xdr:row>38</xdr:row>
      <xdr:rowOff>19868</xdr:rowOff>
    </xdr:to>
    <xdr:cxnSp macro="">
      <xdr:nvCxnSpPr>
        <xdr:cNvPr id="517" name="直線コネクタ 516"/>
        <xdr:cNvCxnSpPr/>
      </xdr:nvCxnSpPr>
      <xdr:spPr>
        <a:xfrm>
          <a:off x="14592300" y="6494460"/>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8" name="フローチャート : 判断 517"/>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9" name="テキスト ボックス 518"/>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102072</xdr:rowOff>
    </xdr:from>
    <xdr:to>
      <xdr:col>21</xdr:col>
      <xdr:colOff>161925</xdr:colOff>
      <xdr:row>37</xdr:row>
      <xdr:rowOff>150810</xdr:rowOff>
    </xdr:to>
    <xdr:cxnSp macro="">
      <xdr:nvCxnSpPr>
        <xdr:cNvPr id="520" name="直線コネクタ 519"/>
        <xdr:cNvCxnSpPr/>
      </xdr:nvCxnSpPr>
      <xdr:spPr>
        <a:xfrm>
          <a:off x="13703300" y="6274272"/>
          <a:ext cx="889000" cy="2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1" name="フローチャート : 判断 520"/>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2" name="テキスト ボックス 521"/>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102072</xdr:rowOff>
    </xdr:from>
    <xdr:to>
      <xdr:col>19</xdr:col>
      <xdr:colOff>644525</xdr:colOff>
      <xdr:row>37</xdr:row>
      <xdr:rowOff>148753</xdr:rowOff>
    </xdr:to>
    <xdr:cxnSp macro="">
      <xdr:nvCxnSpPr>
        <xdr:cNvPr id="523" name="直線コネクタ 522"/>
        <xdr:cNvCxnSpPr/>
      </xdr:nvCxnSpPr>
      <xdr:spPr>
        <a:xfrm flipV="1">
          <a:off x="12814300" y="6274272"/>
          <a:ext cx="889000" cy="2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4" name="フローチャート : 判断 523"/>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5" name="テキスト ボックス 524"/>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6" name="フローチャート : 判断 525"/>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7" name="テキスト ボックス 526"/>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24298</xdr:rowOff>
    </xdr:from>
    <xdr:to>
      <xdr:col>23</xdr:col>
      <xdr:colOff>568325</xdr:colOff>
      <xdr:row>38</xdr:row>
      <xdr:rowOff>125898</xdr:rowOff>
    </xdr:to>
    <xdr:sp macro="" textlink="">
      <xdr:nvSpPr>
        <xdr:cNvPr id="533" name="円/楕円 532"/>
        <xdr:cNvSpPr/>
      </xdr:nvSpPr>
      <xdr:spPr>
        <a:xfrm>
          <a:off x="16268700" y="65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110675</xdr:rowOff>
    </xdr:from>
    <xdr:ext cx="534377" cy="259045"/>
    <xdr:sp macro="" textlink="">
      <xdr:nvSpPr>
        <xdr:cNvPr id="534" name="消防費該当値テキスト"/>
        <xdr:cNvSpPr txBox="1"/>
      </xdr:nvSpPr>
      <xdr:spPr>
        <a:xfrm>
          <a:off x="16370300" y="64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140518</xdr:rowOff>
    </xdr:from>
    <xdr:to>
      <xdr:col>22</xdr:col>
      <xdr:colOff>415925</xdr:colOff>
      <xdr:row>38</xdr:row>
      <xdr:rowOff>70668</xdr:rowOff>
    </xdr:to>
    <xdr:sp macro="" textlink="">
      <xdr:nvSpPr>
        <xdr:cNvPr id="535" name="円/楕円 534"/>
        <xdr:cNvSpPr/>
      </xdr:nvSpPr>
      <xdr:spPr>
        <a:xfrm>
          <a:off x="15430500" y="64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61795</xdr:rowOff>
    </xdr:from>
    <xdr:ext cx="534377" cy="259045"/>
    <xdr:sp macro="" textlink="">
      <xdr:nvSpPr>
        <xdr:cNvPr id="536" name="テキスト ボックス 535"/>
        <xdr:cNvSpPr txBox="1"/>
      </xdr:nvSpPr>
      <xdr:spPr>
        <a:xfrm>
          <a:off x="15214111" y="6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100010</xdr:rowOff>
    </xdr:from>
    <xdr:to>
      <xdr:col>21</xdr:col>
      <xdr:colOff>212725</xdr:colOff>
      <xdr:row>38</xdr:row>
      <xdr:rowOff>30159</xdr:rowOff>
    </xdr:to>
    <xdr:sp macro="" textlink="">
      <xdr:nvSpPr>
        <xdr:cNvPr id="537" name="円/楕円 536"/>
        <xdr:cNvSpPr/>
      </xdr:nvSpPr>
      <xdr:spPr>
        <a:xfrm>
          <a:off x="14541500" y="6443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21287</xdr:rowOff>
    </xdr:from>
    <xdr:ext cx="534377" cy="259045"/>
    <xdr:sp macro="" textlink="">
      <xdr:nvSpPr>
        <xdr:cNvPr id="538" name="テキスト ボックス 537"/>
        <xdr:cNvSpPr txBox="1"/>
      </xdr:nvSpPr>
      <xdr:spPr>
        <a:xfrm>
          <a:off x="14325111" y="653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51272</xdr:rowOff>
    </xdr:from>
    <xdr:to>
      <xdr:col>20</xdr:col>
      <xdr:colOff>9525</xdr:colOff>
      <xdr:row>36</xdr:row>
      <xdr:rowOff>152872</xdr:rowOff>
    </xdr:to>
    <xdr:sp macro="" textlink="">
      <xdr:nvSpPr>
        <xdr:cNvPr id="539" name="円/楕円 538"/>
        <xdr:cNvSpPr/>
      </xdr:nvSpPr>
      <xdr:spPr>
        <a:xfrm>
          <a:off x="13652500" y="62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169399</xdr:rowOff>
    </xdr:from>
    <xdr:ext cx="534377" cy="259045"/>
    <xdr:sp macro="" textlink="">
      <xdr:nvSpPr>
        <xdr:cNvPr id="540" name="テキスト ボックス 539"/>
        <xdr:cNvSpPr txBox="1"/>
      </xdr:nvSpPr>
      <xdr:spPr>
        <a:xfrm>
          <a:off x="13436111" y="599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97953</xdr:rowOff>
    </xdr:from>
    <xdr:to>
      <xdr:col>18</xdr:col>
      <xdr:colOff>492125</xdr:colOff>
      <xdr:row>38</xdr:row>
      <xdr:rowOff>28102</xdr:rowOff>
    </xdr:to>
    <xdr:sp macro="" textlink="">
      <xdr:nvSpPr>
        <xdr:cNvPr id="541" name="円/楕円 540"/>
        <xdr:cNvSpPr/>
      </xdr:nvSpPr>
      <xdr:spPr>
        <a:xfrm>
          <a:off x="12763500" y="644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44630</xdr:rowOff>
    </xdr:from>
    <xdr:ext cx="534377" cy="259045"/>
    <xdr:sp macro="" textlink="">
      <xdr:nvSpPr>
        <xdr:cNvPr id="542" name="テキスト ボックス 541"/>
        <xdr:cNvSpPr txBox="1"/>
      </xdr:nvSpPr>
      <xdr:spPr>
        <a:xfrm>
          <a:off x="12547111" y="62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135948</xdr:rowOff>
    </xdr:from>
    <xdr:to>
      <xdr:col>23</xdr:col>
      <xdr:colOff>516889</xdr:colOff>
      <xdr:row>59</xdr:row>
      <xdr:rowOff>50774</xdr:rowOff>
    </xdr:to>
    <xdr:cxnSp macro="">
      <xdr:nvCxnSpPr>
        <xdr:cNvPr id="567" name="直線コネクタ 566"/>
        <xdr:cNvCxnSpPr/>
      </xdr:nvCxnSpPr>
      <xdr:spPr>
        <a:xfrm flipV="1">
          <a:off x="16317595" y="9051348"/>
          <a:ext cx="1269" cy="111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54601</xdr:rowOff>
    </xdr:from>
    <xdr:ext cx="534377" cy="259045"/>
    <xdr:sp macro="" textlink="">
      <xdr:nvSpPr>
        <xdr:cNvPr id="568" name="教育費最小値テキスト"/>
        <xdr:cNvSpPr txBox="1"/>
      </xdr:nvSpPr>
      <xdr:spPr>
        <a:xfrm>
          <a:off x="16370300" y="1017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59</xdr:row>
      <xdr:rowOff>50774</xdr:rowOff>
    </xdr:from>
    <xdr:to>
      <xdr:col>23</xdr:col>
      <xdr:colOff>606425</xdr:colOff>
      <xdr:row>59</xdr:row>
      <xdr:rowOff>50774</xdr:rowOff>
    </xdr:to>
    <xdr:cxnSp macro="">
      <xdr:nvCxnSpPr>
        <xdr:cNvPr id="569" name="直線コネクタ 568"/>
        <xdr:cNvCxnSpPr/>
      </xdr:nvCxnSpPr>
      <xdr:spPr>
        <a:xfrm>
          <a:off x="16230600" y="1016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82625</xdr:rowOff>
    </xdr:from>
    <xdr:ext cx="534377" cy="259045"/>
    <xdr:sp macro="" textlink="">
      <xdr:nvSpPr>
        <xdr:cNvPr id="570" name="教育費最大値テキスト"/>
        <xdr:cNvSpPr txBox="1"/>
      </xdr:nvSpPr>
      <xdr:spPr>
        <a:xfrm>
          <a:off x="16370300" y="88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52</xdr:row>
      <xdr:rowOff>135948</xdr:rowOff>
    </xdr:from>
    <xdr:to>
      <xdr:col>23</xdr:col>
      <xdr:colOff>606425</xdr:colOff>
      <xdr:row>52</xdr:row>
      <xdr:rowOff>135948</xdr:rowOff>
    </xdr:to>
    <xdr:cxnSp macro="">
      <xdr:nvCxnSpPr>
        <xdr:cNvPr id="571" name="直線コネクタ 570"/>
        <xdr:cNvCxnSpPr/>
      </xdr:nvCxnSpPr>
      <xdr:spPr>
        <a:xfrm>
          <a:off x="16230600" y="9051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151720</xdr:rowOff>
    </xdr:from>
    <xdr:to>
      <xdr:col>23</xdr:col>
      <xdr:colOff>517525</xdr:colOff>
      <xdr:row>56</xdr:row>
      <xdr:rowOff>58147</xdr:rowOff>
    </xdr:to>
    <xdr:cxnSp macro="">
      <xdr:nvCxnSpPr>
        <xdr:cNvPr id="572" name="直線コネクタ 571"/>
        <xdr:cNvCxnSpPr/>
      </xdr:nvCxnSpPr>
      <xdr:spPr>
        <a:xfrm>
          <a:off x="15481300" y="8552770"/>
          <a:ext cx="838200" cy="110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58621</xdr:rowOff>
    </xdr:from>
    <xdr:ext cx="534377" cy="259045"/>
    <xdr:sp macro="" textlink="">
      <xdr:nvSpPr>
        <xdr:cNvPr id="573" name="教育費平均値テキスト"/>
        <xdr:cNvSpPr txBox="1"/>
      </xdr:nvSpPr>
      <xdr:spPr>
        <a:xfrm>
          <a:off x="16370300" y="9659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80194</xdr:rowOff>
    </xdr:from>
    <xdr:to>
      <xdr:col>23</xdr:col>
      <xdr:colOff>568325</xdr:colOff>
      <xdr:row>57</xdr:row>
      <xdr:rowOff>10344</xdr:rowOff>
    </xdr:to>
    <xdr:sp macro="" textlink="">
      <xdr:nvSpPr>
        <xdr:cNvPr id="574" name="フローチャート : 判断 573"/>
        <xdr:cNvSpPr/>
      </xdr:nvSpPr>
      <xdr:spPr>
        <a:xfrm>
          <a:off x="162687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151720</xdr:rowOff>
    </xdr:from>
    <xdr:to>
      <xdr:col>22</xdr:col>
      <xdr:colOff>365125</xdr:colOff>
      <xdr:row>54</xdr:row>
      <xdr:rowOff>64510</xdr:rowOff>
    </xdr:to>
    <xdr:cxnSp macro="">
      <xdr:nvCxnSpPr>
        <xdr:cNvPr id="575" name="直線コネクタ 574"/>
        <xdr:cNvCxnSpPr/>
      </xdr:nvCxnSpPr>
      <xdr:spPr>
        <a:xfrm flipV="1">
          <a:off x="14592300" y="8552770"/>
          <a:ext cx="889000" cy="7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76" name="フローチャート : 判断 575"/>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77" name="テキスト ボックス 576"/>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64510</xdr:rowOff>
    </xdr:from>
    <xdr:to>
      <xdr:col>21</xdr:col>
      <xdr:colOff>161925</xdr:colOff>
      <xdr:row>54</xdr:row>
      <xdr:rowOff>132214</xdr:rowOff>
    </xdr:to>
    <xdr:cxnSp macro="">
      <xdr:nvCxnSpPr>
        <xdr:cNvPr id="578" name="直線コネクタ 577"/>
        <xdr:cNvCxnSpPr/>
      </xdr:nvCxnSpPr>
      <xdr:spPr>
        <a:xfrm flipV="1">
          <a:off x="13703300" y="9322810"/>
          <a:ext cx="889000" cy="6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79" name="フローチャート : 判断 578"/>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0" name="テキスト ボックス 579"/>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132214</xdr:rowOff>
    </xdr:from>
    <xdr:to>
      <xdr:col>19</xdr:col>
      <xdr:colOff>644525</xdr:colOff>
      <xdr:row>55</xdr:row>
      <xdr:rowOff>45879</xdr:rowOff>
    </xdr:to>
    <xdr:cxnSp macro="">
      <xdr:nvCxnSpPr>
        <xdr:cNvPr id="581" name="直線コネクタ 580"/>
        <xdr:cNvCxnSpPr/>
      </xdr:nvCxnSpPr>
      <xdr:spPr>
        <a:xfrm flipV="1">
          <a:off x="12814300" y="9390514"/>
          <a:ext cx="8890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2" name="フローチャート : 判断 581"/>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3" name="テキスト ボックス 582"/>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4" name="フローチャート : 判断 583"/>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5" name="テキスト ボックス 584"/>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7347</xdr:rowOff>
    </xdr:from>
    <xdr:to>
      <xdr:col>23</xdr:col>
      <xdr:colOff>568325</xdr:colOff>
      <xdr:row>56</xdr:row>
      <xdr:rowOff>108947</xdr:rowOff>
    </xdr:to>
    <xdr:sp macro="" textlink="">
      <xdr:nvSpPr>
        <xdr:cNvPr id="591" name="円/楕円 590"/>
        <xdr:cNvSpPr/>
      </xdr:nvSpPr>
      <xdr:spPr>
        <a:xfrm>
          <a:off x="16268700" y="96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30224</xdr:rowOff>
    </xdr:from>
    <xdr:ext cx="534377" cy="259045"/>
    <xdr:sp macro="" textlink="">
      <xdr:nvSpPr>
        <xdr:cNvPr id="592" name="教育費該当値テキスト"/>
        <xdr:cNvSpPr txBox="1"/>
      </xdr:nvSpPr>
      <xdr:spPr>
        <a:xfrm>
          <a:off x="16370300" y="94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46,281</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100920</xdr:rowOff>
    </xdr:from>
    <xdr:to>
      <xdr:col>22</xdr:col>
      <xdr:colOff>415925</xdr:colOff>
      <xdr:row>50</xdr:row>
      <xdr:rowOff>31070</xdr:rowOff>
    </xdr:to>
    <xdr:sp macro="" textlink="">
      <xdr:nvSpPr>
        <xdr:cNvPr id="593" name="円/楕円 592"/>
        <xdr:cNvSpPr/>
      </xdr:nvSpPr>
      <xdr:spPr>
        <a:xfrm>
          <a:off x="15430500" y="85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47597</xdr:rowOff>
    </xdr:from>
    <xdr:ext cx="599010" cy="259045"/>
    <xdr:sp macro="" textlink="">
      <xdr:nvSpPr>
        <xdr:cNvPr id="594" name="テキスト ボックス 593"/>
        <xdr:cNvSpPr txBox="1"/>
      </xdr:nvSpPr>
      <xdr:spPr>
        <a:xfrm>
          <a:off x="15181794" y="827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104,369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13710</xdr:rowOff>
    </xdr:from>
    <xdr:to>
      <xdr:col>21</xdr:col>
      <xdr:colOff>212725</xdr:colOff>
      <xdr:row>54</xdr:row>
      <xdr:rowOff>115310</xdr:rowOff>
    </xdr:to>
    <xdr:sp macro="" textlink="">
      <xdr:nvSpPr>
        <xdr:cNvPr id="595" name="円/楕円 594"/>
        <xdr:cNvSpPr/>
      </xdr:nvSpPr>
      <xdr:spPr>
        <a:xfrm>
          <a:off x="14541500" y="92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131837</xdr:rowOff>
    </xdr:from>
    <xdr:ext cx="534377" cy="259045"/>
    <xdr:sp macro="" textlink="">
      <xdr:nvSpPr>
        <xdr:cNvPr id="596" name="テキスト ボックス 595"/>
        <xdr:cNvSpPr txBox="1"/>
      </xdr:nvSpPr>
      <xdr:spPr>
        <a:xfrm>
          <a:off x="14325111" y="904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81414</xdr:rowOff>
    </xdr:from>
    <xdr:to>
      <xdr:col>20</xdr:col>
      <xdr:colOff>9525</xdr:colOff>
      <xdr:row>55</xdr:row>
      <xdr:rowOff>11564</xdr:rowOff>
    </xdr:to>
    <xdr:sp macro="" textlink="">
      <xdr:nvSpPr>
        <xdr:cNvPr id="597" name="円/楕円 596"/>
        <xdr:cNvSpPr/>
      </xdr:nvSpPr>
      <xdr:spPr>
        <a:xfrm>
          <a:off x="13652500" y="93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28091</xdr:rowOff>
    </xdr:from>
    <xdr:ext cx="534377" cy="259045"/>
    <xdr:sp macro="" textlink="">
      <xdr:nvSpPr>
        <xdr:cNvPr id="598" name="テキスト ボックス 597"/>
        <xdr:cNvSpPr txBox="1"/>
      </xdr:nvSpPr>
      <xdr:spPr>
        <a:xfrm>
          <a:off x="13436111" y="91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166529</xdr:rowOff>
    </xdr:from>
    <xdr:to>
      <xdr:col>18</xdr:col>
      <xdr:colOff>492125</xdr:colOff>
      <xdr:row>55</xdr:row>
      <xdr:rowOff>96679</xdr:rowOff>
    </xdr:to>
    <xdr:sp macro="" textlink="">
      <xdr:nvSpPr>
        <xdr:cNvPr id="599" name="円/楕円 598"/>
        <xdr:cNvSpPr/>
      </xdr:nvSpPr>
      <xdr:spPr>
        <a:xfrm>
          <a:off x="12763500" y="94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113206</xdr:rowOff>
    </xdr:from>
    <xdr:ext cx="534377" cy="259045"/>
    <xdr:sp macro="" textlink="">
      <xdr:nvSpPr>
        <xdr:cNvPr id="600" name="テキスト ボックス 599"/>
        <xdr:cNvSpPr txBox="1"/>
      </xdr:nvSpPr>
      <xdr:spPr>
        <a:xfrm>
          <a:off x="12547111" y="92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6" name="テキスト ボックス 615"/>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8" name="テキスト ボックス 61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20" name="直線コネクタ 619"/>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23"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4" name="直線コネクタ 623"/>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99124</xdr:rowOff>
    </xdr:from>
    <xdr:to>
      <xdr:col>23</xdr:col>
      <xdr:colOff>517525</xdr:colOff>
      <xdr:row>77</xdr:row>
      <xdr:rowOff>125985</xdr:rowOff>
    </xdr:to>
    <xdr:cxnSp macro="">
      <xdr:nvCxnSpPr>
        <xdr:cNvPr id="625" name="直線コネクタ 624"/>
        <xdr:cNvCxnSpPr/>
      </xdr:nvCxnSpPr>
      <xdr:spPr>
        <a:xfrm flipV="1">
          <a:off x="15481300" y="13300774"/>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6"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7" name="フローチャート : 判断 626"/>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125985</xdr:rowOff>
    </xdr:from>
    <xdr:to>
      <xdr:col>22</xdr:col>
      <xdr:colOff>365125</xdr:colOff>
      <xdr:row>78</xdr:row>
      <xdr:rowOff>7113</xdr:rowOff>
    </xdr:to>
    <xdr:cxnSp macro="">
      <xdr:nvCxnSpPr>
        <xdr:cNvPr id="628" name="直線コネクタ 627"/>
        <xdr:cNvCxnSpPr/>
      </xdr:nvCxnSpPr>
      <xdr:spPr>
        <a:xfrm flipV="1">
          <a:off x="14592300" y="1332763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9" name="フローチャート : 判断 628"/>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30" name="テキスト ボックス 629"/>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116839</xdr:rowOff>
    </xdr:from>
    <xdr:to>
      <xdr:col>21</xdr:col>
      <xdr:colOff>161925</xdr:colOff>
      <xdr:row>78</xdr:row>
      <xdr:rowOff>7113</xdr:rowOff>
    </xdr:to>
    <xdr:cxnSp macro="">
      <xdr:nvCxnSpPr>
        <xdr:cNvPr id="631" name="直線コネクタ 630"/>
        <xdr:cNvCxnSpPr/>
      </xdr:nvCxnSpPr>
      <xdr:spPr>
        <a:xfrm>
          <a:off x="13703300" y="13318489"/>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32" name="フローチャート : 判断 631"/>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33" name="テキスト ボックス 632"/>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254</xdr:rowOff>
    </xdr:from>
    <xdr:to>
      <xdr:col>19</xdr:col>
      <xdr:colOff>644525</xdr:colOff>
      <xdr:row>77</xdr:row>
      <xdr:rowOff>116839</xdr:rowOff>
    </xdr:to>
    <xdr:cxnSp macro="">
      <xdr:nvCxnSpPr>
        <xdr:cNvPr id="634" name="直線コネクタ 633"/>
        <xdr:cNvCxnSpPr/>
      </xdr:nvCxnSpPr>
      <xdr:spPr>
        <a:xfrm>
          <a:off x="12814300" y="13201904"/>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5" name="フローチャート : 判断 634"/>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6" name="テキスト ボックス 635"/>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7" name="フローチャート : 判断 636"/>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8" name="テキスト ボックス 637"/>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48324</xdr:rowOff>
    </xdr:from>
    <xdr:to>
      <xdr:col>23</xdr:col>
      <xdr:colOff>568325</xdr:colOff>
      <xdr:row>77</xdr:row>
      <xdr:rowOff>149924</xdr:rowOff>
    </xdr:to>
    <xdr:sp macro="" textlink="">
      <xdr:nvSpPr>
        <xdr:cNvPr id="644" name="円/楕円 643"/>
        <xdr:cNvSpPr/>
      </xdr:nvSpPr>
      <xdr:spPr>
        <a:xfrm>
          <a:off x="162687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134701</xdr:rowOff>
    </xdr:from>
    <xdr:ext cx="378565" cy="259045"/>
    <xdr:sp macro="" textlink="">
      <xdr:nvSpPr>
        <xdr:cNvPr id="645" name="災害復旧費該当値テキスト"/>
        <xdr:cNvSpPr txBox="1"/>
      </xdr:nvSpPr>
      <xdr:spPr>
        <a:xfrm>
          <a:off x="16370300" y="131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75185</xdr:rowOff>
    </xdr:from>
    <xdr:to>
      <xdr:col>22</xdr:col>
      <xdr:colOff>415925</xdr:colOff>
      <xdr:row>78</xdr:row>
      <xdr:rowOff>5335</xdr:rowOff>
    </xdr:to>
    <xdr:sp macro="" textlink="">
      <xdr:nvSpPr>
        <xdr:cNvPr id="646" name="円/楕円 645"/>
        <xdr:cNvSpPr/>
      </xdr:nvSpPr>
      <xdr:spPr>
        <a:xfrm>
          <a:off x="15430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167912</xdr:rowOff>
    </xdr:from>
    <xdr:ext cx="378565" cy="259045"/>
    <xdr:sp macro="" textlink="">
      <xdr:nvSpPr>
        <xdr:cNvPr id="647" name="テキスト ボックス 646"/>
        <xdr:cNvSpPr txBox="1"/>
      </xdr:nvSpPr>
      <xdr:spPr>
        <a:xfrm>
          <a:off x="15292017" y="1336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127763</xdr:rowOff>
    </xdr:from>
    <xdr:to>
      <xdr:col>21</xdr:col>
      <xdr:colOff>212725</xdr:colOff>
      <xdr:row>78</xdr:row>
      <xdr:rowOff>57913</xdr:rowOff>
    </xdr:to>
    <xdr:sp macro="" textlink="">
      <xdr:nvSpPr>
        <xdr:cNvPr id="648" name="円/楕円 647"/>
        <xdr:cNvSpPr/>
      </xdr:nvSpPr>
      <xdr:spPr>
        <a:xfrm>
          <a:off x="14541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49040</xdr:rowOff>
    </xdr:from>
    <xdr:ext cx="313932" cy="259045"/>
    <xdr:sp macro="" textlink="">
      <xdr:nvSpPr>
        <xdr:cNvPr id="649" name="テキスト ボックス 648"/>
        <xdr:cNvSpPr txBox="1"/>
      </xdr:nvSpPr>
      <xdr:spPr>
        <a:xfrm>
          <a:off x="14435333" y="13422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66039</xdr:rowOff>
    </xdr:from>
    <xdr:to>
      <xdr:col>20</xdr:col>
      <xdr:colOff>9525</xdr:colOff>
      <xdr:row>77</xdr:row>
      <xdr:rowOff>167639</xdr:rowOff>
    </xdr:to>
    <xdr:sp macro="" textlink="">
      <xdr:nvSpPr>
        <xdr:cNvPr id="650" name="円/楕円 649"/>
        <xdr:cNvSpPr/>
      </xdr:nvSpPr>
      <xdr:spPr>
        <a:xfrm>
          <a:off x="13652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158766</xdr:rowOff>
    </xdr:from>
    <xdr:ext cx="378565" cy="259045"/>
    <xdr:sp macro="" textlink="">
      <xdr:nvSpPr>
        <xdr:cNvPr id="651" name="テキスト ボックス 650"/>
        <xdr:cNvSpPr txBox="1"/>
      </xdr:nvSpPr>
      <xdr:spPr>
        <a:xfrm>
          <a:off x="13514017" y="1336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120904</xdr:rowOff>
    </xdr:from>
    <xdr:to>
      <xdr:col>18</xdr:col>
      <xdr:colOff>492125</xdr:colOff>
      <xdr:row>77</xdr:row>
      <xdr:rowOff>51054</xdr:rowOff>
    </xdr:to>
    <xdr:sp macro="" textlink="">
      <xdr:nvSpPr>
        <xdr:cNvPr id="652" name="円/楕円 651"/>
        <xdr:cNvSpPr/>
      </xdr:nvSpPr>
      <xdr:spPr>
        <a:xfrm>
          <a:off x="12763500" y="13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42181</xdr:rowOff>
    </xdr:from>
    <xdr:ext cx="378565" cy="259045"/>
    <xdr:sp macro="" textlink="">
      <xdr:nvSpPr>
        <xdr:cNvPr id="653" name="テキスト ボックス 652"/>
        <xdr:cNvSpPr txBox="1"/>
      </xdr:nvSpPr>
      <xdr:spPr>
        <a:xfrm>
          <a:off x="12625017" y="13243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5" name="直線コネクタ 674"/>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6"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7" name="直線コネクタ 676"/>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8"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9" name="直線コネクタ 678"/>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149347</xdr:rowOff>
    </xdr:from>
    <xdr:to>
      <xdr:col>23</xdr:col>
      <xdr:colOff>517525</xdr:colOff>
      <xdr:row>94</xdr:row>
      <xdr:rowOff>65337</xdr:rowOff>
    </xdr:to>
    <xdr:cxnSp macro="">
      <xdr:nvCxnSpPr>
        <xdr:cNvPr id="680" name="直線コネクタ 679"/>
        <xdr:cNvCxnSpPr/>
      </xdr:nvCxnSpPr>
      <xdr:spPr>
        <a:xfrm flipV="1">
          <a:off x="15481300" y="16094197"/>
          <a:ext cx="8382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81"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2" name="フローチャート : 判断 681"/>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65337</xdr:rowOff>
    </xdr:from>
    <xdr:to>
      <xdr:col>22</xdr:col>
      <xdr:colOff>365125</xdr:colOff>
      <xdr:row>94</xdr:row>
      <xdr:rowOff>92015</xdr:rowOff>
    </xdr:to>
    <xdr:cxnSp macro="">
      <xdr:nvCxnSpPr>
        <xdr:cNvPr id="683" name="直線コネクタ 682"/>
        <xdr:cNvCxnSpPr/>
      </xdr:nvCxnSpPr>
      <xdr:spPr>
        <a:xfrm flipV="1">
          <a:off x="14592300" y="16181637"/>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4" name="フローチャート : 判断 683"/>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11689</xdr:rowOff>
    </xdr:from>
    <xdr:ext cx="534377" cy="259045"/>
    <xdr:sp macro="" textlink="">
      <xdr:nvSpPr>
        <xdr:cNvPr id="685" name="テキスト ボックス 684"/>
        <xdr:cNvSpPr txBox="1"/>
      </xdr:nvSpPr>
      <xdr:spPr>
        <a:xfrm>
          <a:off x="15214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92015</xdr:rowOff>
    </xdr:from>
    <xdr:to>
      <xdr:col>21</xdr:col>
      <xdr:colOff>161925</xdr:colOff>
      <xdr:row>94</xdr:row>
      <xdr:rowOff>162812</xdr:rowOff>
    </xdr:to>
    <xdr:cxnSp macro="">
      <xdr:nvCxnSpPr>
        <xdr:cNvPr id="686" name="直線コネクタ 685"/>
        <xdr:cNvCxnSpPr/>
      </xdr:nvCxnSpPr>
      <xdr:spPr>
        <a:xfrm flipV="1">
          <a:off x="13703300" y="16208315"/>
          <a:ext cx="889000" cy="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7" name="フローチャート : 判断 686"/>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8" name="テキスト ボックス 687"/>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162812</xdr:rowOff>
    </xdr:from>
    <xdr:to>
      <xdr:col>19</xdr:col>
      <xdr:colOff>644525</xdr:colOff>
      <xdr:row>94</xdr:row>
      <xdr:rowOff>166652</xdr:rowOff>
    </xdr:to>
    <xdr:cxnSp macro="">
      <xdr:nvCxnSpPr>
        <xdr:cNvPr id="689" name="直線コネクタ 688"/>
        <xdr:cNvCxnSpPr/>
      </xdr:nvCxnSpPr>
      <xdr:spPr>
        <a:xfrm flipV="1">
          <a:off x="12814300" y="1627911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90" name="フローチャート : 判断 689"/>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91" name="テキスト ボックス 690"/>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92" name="フローチャート : 判断 691"/>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93" name="テキスト ボックス 692"/>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98547</xdr:rowOff>
    </xdr:from>
    <xdr:to>
      <xdr:col>23</xdr:col>
      <xdr:colOff>568325</xdr:colOff>
      <xdr:row>94</xdr:row>
      <xdr:rowOff>28697</xdr:rowOff>
    </xdr:to>
    <xdr:sp macro="" textlink="">
      <xdr:nvSpPr>
        <xdr:cNvPr id="699" name="円/楕円 698"/>
        <xdr:cNvSpPr/>
      </xdr:nvSpPr>
      <xdr:spPr>
        <a:xfrm>
          <a:off x="16268700" y="160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121424</xdr:rowOff>
    </xdr:from>
    <xdr:ext cx="534377" cy="259045"/>
    <xdr:sp macro="" textlink="">
      <xdr:nvSpPr>
        <xdr:cNvPr id="700" name="公債費該当値テキスト"/>
        <xdr:cNvSpPr txBox="1"/>
      </xdr:nvSpPr>
      <xdr:spPr>
        <a:xfrm>
          <a:off x="16370300" y="1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14537</xdr:rowOff>
    </xdr:from>
    <xdr:to>
      <xdr:col>22</xdr:col>
      <xdr:colOff>415925</xdr:colOff>
      <xdr:row>94</xdr:row>
      <xdr:rowOff>116137</xdr:rowOff>
    </xdr:to>
    <xdr:sp macro="" textlink="">
      <xdr:nvSpPr>
        <xdr:cNvPr id="701" name="円/楕円 700"/>
        <xdr:cNvSpPr/>
      </xdr:nvSpPr>
      <xdr:spPr>
        <a:xfrm>
          <a:off x="15430500" y="161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107264</xdr:rowOff>
    </xdr:from>
    <xdr:ext cx="534377" cy="259045"/>
    <xdr:sp macro="" textlink="">
      <xdr:nvSpPr>
        <xdr:cNvPr id="702" name="テキスト ボックス 701"/>
        <xdr:cNvSpPr txBox="1"/>
      </xdr:nvSpPr>
      <xdr:spPr>
        <a:xfrm>
          <a:off x="15214111" y="162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41215</xdr:rowOff>
    </xdr:from>
    <xdr:to>
      <xdr:col>21</xdr:col>
      <xdr:colOff>212725</xdr:colOff>
      <xdr:row>94</xdr:row>
      <xdr:rowOff>142815</xdr:rowOff>
    </xdr:to>
    <xdr:sp macro="" textlink="">
      <xdr:nvSpPr>
        <xdr:cNvPr id="703" name="円/楕円 702"/>
        <xdr:cNvSpPr/>
      </xdr:nvSpPr>
      <xdr:spPr>
        <a:xfrm>
          <a:off x="14541500" y="161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133942</xdr:rowOff>
    </xdr:from>
    <xdr:ext cx="534377" cy="259045"/>
    <xdr:sp macro="" textlink="">
      <xdr:nvSpPr>
        <xdr:cNvPr id="704" name="テキスト ボックス 703"/>
        <xdr:cNvSpPr txBox="1"/>
      </xdr:nvSpPr>
      <xdr:spPr>
        <a:xfrm>
          <a:off x="14325111" y="162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112012</xdr:rowOff>
    </xdr:from>
    <xdr:to>
      <xdr:col>20</xdr:col>
      <xdr:colOff>9525</xdr:colOff>
      <xdr:row>95</xdr:row>
      <xdr:rowOff>42162</xdr:rowOff>
    </xdr:to>
    <xdr:sp macro="" textlink="">
      <xdr:nvSpPr>
        <xdr:cNvPr id="705" name="円/楕円 704"/>
        <xdr:cNvSpPr/>
      </xdr:nvSpPr>
      <xdr:spPr>
        <a:xfrm>
          <a:off x="13652500" y="162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33289</xdr:rowOff>
    </xdr:from>
    <xdr:ext cx="534377" cy="259045"/>
    <xdr:sp macro="" textlink="">
      <xdr:nvSpPr>
        <xdr:cNvPr id="706" name="テキスト ボックス 705"/>
        <xdr:cNvSpPr txBox="1"/>
      </xdr:nvSpPr>
      <xdr:spPr>
        <a:xfrm>
          <a:off x="13436111" y="163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115852</xdr:rowOff>
    </xdr:from>
    <xdr:to>
      <xdr:col>18</xdr:col>
      <xdr:colOff>492125</xdr:colOff>
      <xdr:row>95</xdr:row>
      <xdr:rowOff>46002</xdr:rowOff>
    </xdr:to>
    <xdr:sp macro="" textlink="">
      <xdr:nvSpPr>
        <xdr:cNvPr id="707" name="円/楕円 706"/>
        <xdr:cNvSpPr/>
      </xdr:nvSpPr>
      <xdr:spPr>
        <a:xfrm>
          <a:off x="12763500" y="162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37129</xdr:rowOff>
    </xdr:from>
    <xdr:ext cx="534377" cy="259045"/>
    <xdr:sp macro="" textlink="">
      <xdr:nvSpPr>
        <xdr:cNvPr id="708" name="テキスト ボックス 707"/>
        <xdr:cNvSpPr txBox="1"/>
      </xdr:nvSpPr>
      <xdr:spPr>
        <a:xfrm>
          <a:off x="12547111" y="163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254</xdr:rowOff>
    </xdr:from>
    <xdr:to>
      <xdr:col>32</xdr:col>
      <xdr:colOff>186689</xdr:colOff>
      <xdr:row>38</xdr:row>
      <xdr:rowOff>139700</xdr:rowOff>
    </xdr:to>
    <xdr:cxnSp macro="">
      <xdr:nvCxnSpPr>
        <xdr:cNvPr id="730" name="直線コネクタ 729"/>
        <xdr:cNvCxnSpPr/>
      </xdr:nvCxnSpPr>
      <xdr:spPr>
        <a:xfrm flipV="1">
          <a:off x="22159595" y="6001004"/>
          <a:ext cx="1269" cy="65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118381</xdr:rowOff>
    </xdr:from>
    <xdr:ext cx="469744" cy="259045"/>
    <xdr:sp macro="" textlink="">
      <xdr:nvSpPr>
        <xdr:cNvPr id="733" name="諸支出金最大値テキスト"/>
        <xdr:cNvSpPr txBox="1"/>
      </xdr:nvSpPr>
      <xdr:spPr>
        <a:xfrm>
          <a:off x="22212300"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35</xdr:row>
      <xdr:rowOff>254</xdr:rowOff>
    </xdr:from>
    <xdr:to>
      <xdr:col>32</xdr:col>
      <xdr:colOff>276225</xdr:colOff>
      <xdr:row>35</xdr:row>
      <xdr:rowOff>254</xdr:rowOff>
    </xdr:to>
    <xdr:cxnSp macro="">
      <xdr:nvCxnSpPr>
        <xdr:cNvPr id="734" name="直線コネクタ 733"/>
        <xdr:cNvCxnSpPr/>
      </xdr:nvCxnSpPr>
      <xdr:spPr>
        <a:xfrm>
          <a:off x="22072600" y="600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44111</xdr:rowOff>
    </xdr:from>
    <xdr:ext cx="378565" cy="259045"/>
    <xdr:sp macro="" textlink="">
      <xdr:nvSpPr>
        <xdr:cNvPr id="736" name="諸支出金平均値テキスト"/>
        <xdr:cNvSpPr txBox="1"/>
      </xdr:nvSpPr>
      <xdr:spPr>
        <a:xfrm>
          <a:off x="22212300" y="6387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21234</xdr:rowOff>
    </xdr:from>
    <xdr:to>
      <xdr:col>32</xdr:col>
      <xdr:colOff>238125</xdr:colOff>
      <xdr:row>38</xdr:row>
      <xdr:rowOff>122834</xdr:rowOff>
    </xdr:to>
    <xdr:sp macro="" textlink="">
      <xdr:nvSpPr>
        <xdr:cNvPr id="737" name="フローチャート : 判断 736"/>
        <xdr:cNvSpPr/>
      </xdr:nvSpPr>
      <xdr:spPr>
        <a:xfrm>
          <a:off x="221107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167081</xdr:rowOff>
    </xdr:from>
    <xdr:to>
      <xdr:col>31</xdr:col>
      <xdr:colOff>85725</xdr:colOff>
      <xdr:row>38</xdr:row>
      <xdr:rowOff>97231</xdr:rowOff>
    </xdr:to>
    <xdr:sp macro="" textlink="">
      <xdr:nvSpPr>
        <xdr:cNvPr id="739" name="フローチャート : 判断 738"/>
        <xdr:cNvSpPr/>
      </xdr:nvSpPr>
      <xdr:spPr>
        <a:xfrm>
          <a:off x="21272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113758</xdr:rowOff>
    </xdr:from>
    <xdr:ext cx="378565" cy="259045"/>
    <xdr:sp macro="" textlink="">
      <xdr:nvSpPr>
        <xdr:cNvPr id="740" name="テキスト ボックス 739"/>
        <xdr:cNvSpPr txBox="1"/>
      </xdr:nvSpPr>
      <xdr:spPr>
        <a:xfrm>
          <a:off x="21134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16256</xdr:rowOff>
    </xdr:from>
    <xdr:to>
      <xdr:col>29</xdr:col>
      <xdr:colOff>517525</xdr:colOff>
      <xdr:row>38</xdr:row>
      <xdr:rowOff>139700</xdr:rowOff>
    </xdr:to>
    <xdr:cxnSp macro="">
      <xdr:nvCxnSpPr>
        <xdr:cNvPr id="741" name="直線コネクタ 740"/>
        <xdr:cNvCxnSpPr/>
      </xdr:nvCxnSpPr>
      <xdr:spPr>
        <a:xfrm>
          <a:off x="19545300" y="5159756"/>
          <a:ext cx="889000" cy="149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xdr:rowOff>
    </xdr:from>
    <xdr:to>
      <xdr:col>29</xdr:col>
      <xdr:colOff>568325</xdr:colOff>
      <xdr:row>38</xdr:row>
      <xdr:rowOff>106832</xdr:rowOff>
    </xdr:to>
    <xdr:sp macro="" textlink="">
      <xdr:nvSpPr>
        <xdr:cNvPr id="742" name="フローチャート : 判断 741"/>
        <xdr:cNvSpPr/>
      </xdr:nvSpPr>
      <xdr:spPr>
        <a:xfrm>
          <a:off x="20383500" y="65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123359</xdr:rowOff>
    </xdr:from>
    <xdr:ext cx="378565" cy="259045"/>
    <xdr:sp macro="" textlink="">
      <xdr:nvSpPr>
        <xdr:cNvPr id="743" name="テキスト ボックス 742"/>
        <xdr:cNvSpPr txBox="1"/>
      </xdr:nvSpPr>
      <xdr:spPr>
        <a:xfrm>
          <a:off x="20245017" y="62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16256</xdr:rowOff>
    </xdr:from>
    <xdr:to>
      <xdr:col>28</xdr:col>
      <xdr:colOff>314325</xdr:colOff>
      <xdr:row>38</xdr:row>
      <xdr:rowOff>127813</xdr:rowOff>
    </xdr:to>
    <xdr:cxnSp macro="">
      <xdr:nvCxnSpPr>
        <xdr:cNvPr id="744" name="直線コネクタ 743"/>
        <xdr:cNvCxnSpPr/>
      </xdr:nvCxnSpPr>
      <xdr:spPr>
        <a:xfrm flipV="1">
          <a:off x="18656300" y="5159756"/>
          <a:ext cx="889000" cy="148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57353</xdr:rowOff>
    </xdr:from>
    <xdr:to>
      <xdr:col>28</xdr:col>
      <xdr:colOff>365125</xdr:colOff>
      <xdr:row>37</xdr:row>
      <xdr:rowOff>158953</xdr:rowOff>
    </xdr:to>
    <xdr:sp macro="" textlink="">
      <xdr:nvSpPr>
        <xdr:cNvPr id="745" name="フローチャート : 判断 744"/>
        <xdr:cNvSpPr/>
      </xdr:nvSpPr>
      <xdr:spPr>
        <a:xfrm>
          <a:off x="19494500" y="640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150080</xdr:rowOff>
    </xdr:from>
    <xdr:ext cx="378565" cy="259045"/>
    <xdr:sp macro="" textlink="">
      <xdr:nvSpPr>
        <xdr:cNvPr id="746" name="テキスト ボックス 745"/>
        <xdr:cNvSpPr txBox="1"/>
      </xdr:nvSpPr>
      <xdr:spPr>
        <a:xfrm>
          <a:off x="19356017" y="649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94843</xdr:rowOff>
    </xdr:from>
    <xdr:to>
      <xdr:col>27</xdr:col>
      <xdr:colOff>161925</xdr:colOff>
      <xdr:row>38</xdr:row>
      <xdr:rowOff>24994</xdr:rowOff>
    </xdr:to>
    <xdr:sp macro="" textlink="">
      <xdr:nvSpPr>
        <xdr:cNvPr id="747" name="フローチャート : 判断 746"/>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41520</xdr:rowOff>
    </xdr:from>
    <xdr:ext cx="378565" cy="259045"/>
    <xdr:sp macro="" textlink="">
      <xdr:nvSpPr>
        <xdr:cNvPr id="748" name="テキスト ボックス 747"/>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136906</xdr:rowOff>
    </xdr:from>
    <xdr:to>
      <xdr:col>28</xdr:col>
      <xdr:colOff>365125</xdr:colOff>
      <xdr:row>30</xdr:row>
      <xdr:rowOff>67056</xdr:rowOff>
    </xdr:to>
    <xdr:sp macro="" textlink="">
      <xdr:nvSpPr>
        <xdr:cNvPr id="760" name="円/楕円 759"/>
        <xdr:cNvSpPr/>
      </xdr:nvSpPr>
      <xdr:spPr>
        <a:xfrm>
          <a:off x="19494500" y="51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83583</xdr:rowOff>
    </xdr:from>
    <xdr:ext cx="469744" cy="259045"/>
    <xdr:sp macro="" textlink="">
      <xdr:nvSpPr>
        <xdr:cNvPr id="761" name="テキスト ボックス 760"/>
        <xdr:cNvSpPr txBox="1"/>
      </xdr:nvSpPr>
      <xdr:spPr>
        <a:xfrm>
          <a:off x="19310427" y="488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77013</xdr:rowOff>
    </xdr:from>
    <xdr:to>
      <xdr:col>27</xdr:col>
      <xdr:colOff>161925</xdr:colOff>
      <xdr:row>39</xdr:row>
      <xdr:rowOff>7163</xdr:rowOff>
    </xdr:to>
    <xdr:sp macro="" textlink="">
      <xdr:nvSpPr>
        <xdr:cNvPr id="762" name="円/楕円 761"/>
        <xdr:cNvSpPr/>
      </xdr:nvSpPr>
      <xdr:spPr>
        <a:xfrm>
          <a:off x="18605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169740</xdr:rowOff>
    </xdr:from>
    <xdr:ext cx="313932" cy="259045"/>
    <xdr:sp macro="" textlink="">
      <xdr:nvSpPr>
        <xdr:cNvPr id="763" name="テキスト ボックス 762"/>
        <xdr:cNvSpPr txBox="1"/>
      </xdr:nvSpPr>
      <xdr:spPr>
        <a:xfrm>
          <a:off x="18499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全体的に、類似団体の平均値と同様の動きを示しているが、民生費では、臨時福祉給付金関係費が減額となった一方、生活保護費の増加やこども医療費などの子育て施策の充実により類似団体の平均値と比較して高止まりの状況となっている。</a:t>
          </a:r>
        </a:p>
        <a:p>
          <a:r>
            <a:rPr kumimoji="1" lang="ja-JP" altLang="en-US" sz="1300">
              <a:latin typeface="ＭＳ Ｐゴシック"/>
            </a:rPr>
            <a:t>　商工費では、地方創生に向けた経済・観光施策の充実により増加傾向となっている。</a:t>
          </a:r>
          <a:endParaRPr kumimoji="1" lang="en-US" altLang="ja-JP" sz="1300">
            <a:latin typeface="ＭＳ Ｐゴシック"/>
          </a:endParaRPr>
        </a:p>
        <a:p>
          <a:r>
            <a:rPr kumimoji="1" lang="ja-JP" altLang="en-US" sz="1300">
              <a:latin typeface="ＭＳ Ｐゴシック"/>
            </a:rPr>
            <a:t>　教育費では、国の経済対策等を活用して学校施設の耐震化等を重点的に進めてきた結果、平成</a:t>
          </a:r>
          <a:r>
            <a:rPr kumimoji="1" lang="en-US" altLang="ja-JP" sz="1300">
              <a:latin typeface="ＭＳ Ｐゴシック"/>
            </a:rPr>
            <a:t>26</a:t>
          </a:r>
          <a:r>
            <a:rPr kumimoji="1" lang="ja-JP" altLang="en-US" sz="1300">
              <a:latin typeface="ＭＳ Ｐゴシック"/>
            </a:rPr>
            <a:t>年度は特に高い数値となったが、平成</a:t>
          </a:r>
          <a:r>
            <a:rPr kumimoji="1" lang="en-US" altLang="ja-JP" sz="1300">
              <a:latin typeface="ＭＳ Ｐゴシック"/>
            </a:rPr>
            <a:t>27</a:t>
          </a:r>
          <a:r>
            <a:rPr kumimoji="1" lang="ja-JP" altLang="en-US" sz="1300">
              <a:latin typeface="ＭＳ Ｐゴシック"/>
            </a:rPr>
            <a:t>年度にはそれらの大型事業が終了したことから類似団体の平均値に近づく結果となっている。</a:t>
          </a:r>
          <a:endParaRPr kumimoji="1" lang="en-US" altLang="ja-JP" sz="1300">
            <a:latin typeface="ＭＳ Ｐゴシック"/>
          </a:endParaRPr>
        </a:p>
        <a:p>
          <a:r>
            <a:rPr kumimoji="1" lang="ja-JP" altLang="en-US" sz="1300">
              <a:latin typeface="ＭＳ Ｐゴシック"/>
            </a:rPr>
            <a:t>　公債費は、これまで類似団体の平均値と比べて低額で推移してきたが、合併特例債の償還が本格化しているため増加傾向にあり、平成</a:t>
          </a:r>
          <a:r>
            <a:rPr kumimoji="1" lang="en-US" altLang="ja-JP" sz="1300">
              <a:latin typeface="ＭＳ Ｐゴシック"/>
            </a:rPr>
            <a:t>27</a:t>
          </a:r>
          <a:r>
            <a:rPr kumimoji="1" lang="ja-JP" altLang="en-US" sz="1300">
              <a:latin typeface="ＭＳ Ｐゴシック"/>
            </a:rPr>
            <a:t>年度は類似団体の平均値を上回る結果となったことから、今後も推移に注視していく必要がある。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財政調整基金は、近年増加傾向で推移しているが、本格化してきた市債の償還や庁舎整備などの大型事業への課題に対応していくため、今後も基金の残高確保に努めていく。</a:t>
          </a:r>
          <a:r>
            <a:rPr kumimoji="1" lang="ja-JP" altLang="en-US" sz="1200">
              <a:solidFill>
                <a:srgbClr val="FF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実質収支は、国の経済対策関連事業の終了に伴い投資的経費が大幅に減少したものの、法人市民税収入の著しい減少などにより前年度と比べ減少した。また、財政調整基金積立金が前年度より減額となっているものの、単年度収支のマイナス額が前年度に比べ圧縮されたため、実質単年度収支は改善される結果となった。</a:t>
          </a:r>
          <a:endParaRPr kumimoji="1" lang="en-US" altLang="ja-JP" sz="1200">
            <a:solidFill>
              <a:sysClr val="windowText" lastClr="000000"/>
            </a:solidFill>
            <a:latin typeface="ＭＳ ゴシック" pitchFamily="49" charset="-128"/>
            <a:ea typeface="ＭＳ ゴシック" pitchFamily="49" charset="-128"/>
          </a:endParaRPr>
        </a:p>
        <a:p>
          <a:endParaRPr kumimoji="1" lang="en-US" altLang="ja-JP" sz="1400">
            <a:solidFill>
              <a:srgbClr val="FF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モーターボート競走事業会計では、ナイターレースの実施などにより好調な売上げを維持し、利益剰余金は増加傾向にある。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その他の特別会計及び企業会計も黒字を維持しており、今後も市全体として黒字基調を維持していく。</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41615221</v>
      </c>
      <c r="BO4" s="379"/>
      <c r="BP4" s="379"/>
      <c r="BQ4" s="379"/>
      <c r="BR4" s="379"/>
      <c r="BS4" s="379"/>
      <c r="BT4" s="379"/>
      <c r="BU4" s="380"/>
      <c r="BV4" s="378">
        <v>48196815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v>
      </c>
      <c r="CU4" s="385"/>
      <c r="CV4" s="385"/>
      <c r="CW4" s="385"/>
      <c r="CX4" s="385"/>
      <c r="CY4" s="385"/>
      <c r="CZ4" s="385"/>
      <c r="DA4" s="386"/>
      <c r="DB4" s="384">
        <v>3.8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40757533</v>
      </c>
      <c r="BO5" s="416"/>
      <c r="BP5" s="416"/>
      <c r="BQ5" s="416"/>
      <c r="BR5" s="416"/>
      <c r="BS5" s="416"/>
      <c r="BT5" s="416"/>
      <c r="BU5" s="417"/>
      <c r="BV5" s="415">
        <v>47162431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91.3</v>
      </c>
      <c r="CU5" s="413"/>
      <c r="CV5" s="413"/>
      <c r="CW5" s="413"/>
      <c r="CX5" s="413"/>
      <c r="CY5" s="413"/>
      <c r="CZ5" s="413"/>
      <c r="DA5" s="414"/>
      <c r="DB5" s="412">
        <v>87.4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857688</v>
      </c>
      <c r="BO6" s="416"/>
      <c r="BP6" s="416"/>
      <c r="BQ6" s="416"/>
      <c r="BR6" s="416"/>
      <c r="BS6" s="416"/>
      <c r="BT6" s="416"/>
      <c r="BU6" s="417"/>
      <c r="BV6" s="415">
        <v>1034384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99.3</v>
      </c>
      <c r="CU6" s="453"/>
      <c r="CV6" s="453"/>
      <c r="CW6" s="453"/>
      <c r="CX6" s="453"/>
      <c r="CY6" s="453"/>
      <c r="CZ6" s="453"/>
      <c r="DA6" s="454"/>
      <c r="DB6" s="452">
        <v>94.7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124073</v>
      </c>
      <c r="BO7" s="416"/>
      <c r="BP7" s="416"/>
      <c r="BQ7" s="416"/>
      <c r="BR7" s="416"/>
      <c r="BS7" s="416"/>
      <c r="BT7" s="416"/>
      <c r="BU7" s="417"/>
      <c r="BV7" s="415">
        <v>94473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24823117</v>
      </c>
      <c r="CU7" s="416"/>
      <c r="CV7" s="416"/>
      <c r="CW7" s="416"/>
      <c r="CX7" s="416"/>
      <c r="CY7" s="416"/>
      <c r="CZ7" s="416"/>
      <c r="DA7" s="417"/>
      <c r="DB7" s="415">
        <v>24659339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733615</v>
      </c>
      <c r="BO8" s="416"/>
      <c r="BP8" s="416"/>
      <c r="BQ8" s="416"/>
      <c r="BR8" s="416"/>
      <c r="BS8" s="416"/>
      <c r="BT8" s="416"/>
      <c r="BU8" s="417"/>
      <c r="BV8" s="415">
        <v>939911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0.71</v>
      </c>
      <c r="CU8" s="456"/>
      <c r="CV8" s="456"/>
      <c r="CW8" s="456"/>
      <c r="CX8" s="456"/>
      <c r="CY8" s="456"/>
      <c r="CZ8" s="456"/>
      <c r="DA8" s="457"/>
      <c r="DB8" s="455">
        <v>0.71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110010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-206296</v>
      </c>
      <c r="BO9" s="416"/>
      <c r="BP9" s="416"/>
      <c r="BQ9" s="416"/>
      <c r="BR9" s="416"/>
      <c r="BS9" s="416"/>
      <c r="BT9" s="416"/>
      <c r="BU9" s="417"/>
      <c r="BV9" s="415">
        <v>-645289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15.1</v>
      </c>
      <c r="CU9" s="413"/>
      <c r="CV9" s="413"/>
      <c r="CW9" s="413"/>
      <c r="CX9" s="413"/>
      <c r="CY9" s="413"/>
      <c r="CZ9" s="413"/>
      <c r="DA9" s="414"/>
      <c r="DB9" s="412">
        <v>13.3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110473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480185</v>
      </c>
      <c r="BO10" s="416"/>
      <c r="BP10" s="416"/>
      <c r="BQ10" s="416"/>
      <c r="BR10" s="416"/>
      <c r="BS10" s="416"/>
      <c r="BT10" s="416"/>
      <c r="BU10" s="417"/>
      <c r="BV10" s="415">
        <v>808749</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113587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111935</v>
      </c>
      <c r="S13" s="497"/>
      <c r="T13" s="497"/>
      <c r="U13" s="497"/>
      <c r="V13" s="498"/>
      <c r="W13" s="431" t="s">
        <v>119</v>
      </c>
      <c r="X13" s="432"/>
      <c r="Y13" s="432"/>
      <c r="Z13" s="432"/>
      <c r="AA13" s="432"/>
      <c r="AB13" s="422"/>
      <c r="AC13" s="466">
        <v>2121</v>
      </c>
      <c r="AD13" s="467"/>
      <c r="AE13" s="467"/>
      <c r="AF13" s="467"/>
      <c r="AG13" s="506"/>
      <c r="AH13" s="466">
        <v>2997</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273889</v>
      </c>
      <c r="BO13" s="416"/>
      <c r="BP13" s="416"/>
      <c r="BQ13" s="416"/>
      <c r="BR13" s="416"/>
      <c r="BS13" s="416"/>
      <c r="BT13" s="416"/>
      <c r="BU13" s="417"/>
      <c r="BV13" s="415">
        <v>163460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4.2</v>
      </c>
      <c r="CU13" s="413"/>
      <c r="CV13" s="413"/>
      <c r="CW13" s="413"/>
      <c r="CX13" s="413"/>
      <c r="CY13" s="413"/>
      <c r="CZ13" s="413"/>
      <c r="DA13" s="414"/>
      <c r="DB13" s="412">
        <v>4.0999999999999996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113481</v>
      </c>
      <c r="S14" s="497"/>
      <c r="T14" s="497"/>
      <c r="U14" s="497"/>
      <c r="V14" s="498"/>
      <c r="W14" s="405"/>
      <c r="X14" s="406"/>
      <c r="Y14" s="406"/>
      <c r="Z14" s="406"/>
      <c r="AA14" s="406"/>
      <c r="AB14" s="395"/>
      <c r="AC14" s="499">
        <v>4.3</v>
      </c>
      <c r="AD14" s="500"/>
      <c r="AE14" s="500"/>
      <c r="AF14" s="500"/>
      <c r="AG14" s="501"/>
      <c r="AH14" s="499">
        <v>5.6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59</v>
      </c>
      <c r="CU14" s="511"/>
      <c r="CV14" s="511"/>
      <c r="CW14" s="511"/>
      <c r="CX14" s="511"/>
      <c r="CY14" s="511"/>
      <c r="CZ14" s="511"/>
      <c r="DA14" s="512"/>
      <c r="DB14" s="510">
        <v>60.2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112011</v>
      </c>
      <c r="S15" s="497"/>
      <c r="T15" s="497"/>
      <c r="U15" s="497"/>
      <c r="V15" s="498"/>
      <c r="W15" s="431" t="s">
        <v>126</v>
      </c>
      <c r="X15" s="432"/>
      <c r="Y15" s="432"/>
      <c r="Z15" s="432"/>
      <c r="AA15" s="432"/>
      <c r="AB15" s="422"/>
      <c r="AC15" s="466">
        <v>15191</v>
      </c>
      <c r="AD15" s="467"/>
      <c r="AE15" s="467"/>
      <c r="AF15" s="467"/>
      <c r="AG15" s="506"/>
      <c r="AH15" s="466">
        <v>16232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12630780</v>
      </c>
      <c r="BO15" s="379"/>
      <c r="BP15" s="379"/>
      <c r="BQ15" s="379"/>
      <c r="BR15" s="379"/>
      <c r="BS15" s="379"/>
      <c r="BT15" s="379"/>
      <c r="BU15" s="380"/>
      <c r="BV15" s="378">
        <v>12810252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30.7</v>
      </c>
      <c r="AD16" s="500"/>
      <c r="AE16" s="500"/>
      <c r="AF16" s="500"/>
      <c r="AG16" s="501"/>
      <c r="AH16" s="499">
        <v>30.4</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18286461</v>
      </c>
      <c r="BO16" s="416"/>
      <c r="BP16" s="416"/>
      <c r="BQ16" s="416"/>
      <c r="BR16" s="416"/>
      <c r="BS16" s="416"/>
      <c r="BT16" s="416"/>
      <c r="BU16" s="417"/>
      <c r="BV16" s="415">
        <v>17562071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32197</v>
      </c>
      <c r="AD17" s="467"/>
      <c r="AE17" s="467"/>
      <c r="AF17" s="467"/>
      <c r="AG17" s="506"/>
      <c r="AH17" s="466">
        <v>33650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16074974</v>
      </c>
      <c r="BO17" s="416"/>
      <c r="BP17" s="416"/>
      <c r="BQ17" s="416"/>
      <c r="BR17" s="416"/>
      <c r="BS17" s="416"/>
      <c r="BT17" s="416"/>
      <c r="BU17" s="417"/>
      <c r="BV17" s="415">
        <v>16524343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111.78</v>
      </c>
      <c r="M18" s="528"/>
      <c r="N18" s="528"/>
      <c r="O18" s="528"/>
      <c r="P18" s="528"/>
      <c r="Q18" s="528"/>
      <c r="R18" s="529"/>
      <c r="S18" s="529"/>
      <c r="T18" s="529"/>
      <c r="U18" s="529"/>
      <c r="V18" s="530"/>
      <c r="W18" s="433"/>
      <c r="X18" s="434"/>
      <c r="Y18" s="434"/>
      <c r="Z18" s="434"/>
      <c r="AA18" s="434"/>
      <c r="AB18" s="425"/>
      <c r="AC18" s="531">
        <v>65</v>
      </c>
      <c r="AD18" s="532"/>
      <c r="AE18" s="532"/>
      <c r="AF18" s="532"/>
      <c r="AG18" s="533"/>
      <c r="AH18" s="531">
        <v>63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22796997</v>
      </c>
      <c r="BO18" s="416"/>
      <c r="BP18" s="416"/>
      <c r="BQ18" s="416"/>
      <c r="BR18" s="416"/>
      <c r="BS18" s="416"/>
      <c r="BT18" s="416"/>
      <c r="BU18" s="417"/>
      <c r="BV18" s="415">
        <v>21417379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984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27630920</v>
      </c>
      <c r="BO19" s="416"/>
      <c r="BP19" s="416"/>
      <c r="BQ19" s="416"/>
      <c r="BR19" s="416"/>
      <c r="BS19" s="416"/>
      <c r="BT19" s="416"/>
      <c r="BU19" s="417"/>
      <c r="BV19" s="415">
        <v>27897247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43853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54892514</v>
      </c>
      <c r="BO23" s="416"/>
      <c r="BP23" s="416"/>
      <c r="BQ23" s="416"/>
      <c r="BR23" s="416"/>
      <c r="BS23" s="416"/>
      <c r="BT23" s="416"/>
      <c r="BU23" s="417"/>
      <c r="BV23" s="415">
        <v>53647336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9710</v>
      </c>
      <c r="R24" s="467"/>
      <c r="S24" s="467"/>
      <c r="T24" s="467"/>
      <c r="U24" s="467"/>
      <c r="V24" s="506"/>
      <c r="W24" s="561"/>
      <c r="X24" s="549"/>
      <c r="Y24" s="550"/>
      <c r="Z24" s="465" t="s">
        <v>150</v>
      </c>
      <c r="AA24" s="445"/>
      <c r="AB24" s="445"/>
      <c r="AC24" s="445"/>
      <c r="AD24" s="445"/>
      <c r="AE24" s="445"/>
      <c r="AF24" s="445"/>
      <c r="AG24" s="446"/>
      <c r="AH24" s="466">
        <v>780</v>
      </c>
      <c r="AI24" s="467"/>
      <c r="AJ24" s="467"/>
      <c r="AK24" s="467"/>
      <c r="AL24" s="506"/>
      <c r="AM24" s="466">
        <v>2487420</v>
      </c>
      <c r="AN24" s="467"/>
      <c r="AO24" s="467"/>
      <c r="AP24" s="467"/>
      <c r="AQ24" s="467"/>
      <c r="AR24" s="506"/>
      <c r="AS24" s="466">
        <v>3189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31592949</v>
      </c>
      <c r="BO24" s="416"/>
      <c r="BP24" s="416"/>
      <c r="BQ24" s="416"/>
      <c r="BR24" s="416"/>
      <c r="BS24" s="416"/>
      <c r="BT24" s="416"/>
      <c r="BU24" s="417"/>
      <c r="BV24" s="415">
        <v>31042505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7650</v>
      </c>
      <c r="R25" s="467"/>
      <c r="S25" s="467"/>
      <c r="T25" s="467"/>
      <c r="U25" s="467"/>
      <c r="V25" s="506"/>
      <c r="W25" s="561"/>
      <c r="X25" s="549"/>
      <c r="Y25" s="550"/>
      <c r="Z25" s="465" t="s">
        <v>153</v>
      </c>
      <c r="AA25" s="445"/>
      <c r="AB25" s="445"/>
      <c r="AC25" s="445"/>
      <c r="AD25" s="445"/>
      <c r="AE25" s="445"/>
      <c r="AF25" s="445"/>
      <c r="AG25" s="446"/>
      <c r="AH25" s="466">
        <v>118</v>
      </c>
      <c r="AI25" s="467"/>
      <c r="AJ25" s="467"/>
      <c r="AK25" s="467"/>
      <c r="AL25" s="506"/>
      <c r="AM25" s="466">
        <v>362024</v>
      </c>
      <c r="AN25" s="467"/>
      <c r="AO25" s="467"/>
      <c r="AP25" s="467"/>
      <c r="AQ25" s="467"/>
      <c r="AR25" s="506"/>
      <c r="AS25" s="466">
        <v>3068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4848142</v>
      </c>
      <c r="BO25" s="379"/>
      <c r="BP25" s="379"/>
      <c r="BQ25" s="379"/>
      <c r="BR25" s="379"/>
      <c r="BS25" s="379"/>
      <c r="BT25" s="379"/>
      <c r="BU25" s="380"/>
      <c r="BV25" s="378">
        <v>3781711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6910</v>
      </c>
      <c r="R26" s="467"/>
      <c r="S26" s="467"/>
      <c r="T26" s="467"/>
      <c r="U26" s="467"/>
      <c r="V26" s="506"/>
      <c r="W26" s="561"/>
      <c r="X26" s="549"/>
      <c r="Y26" s="550"/>
      <c r="Z26" s="465" t="s">
        <v>156</v>
      </c>
      <c r="AA26" s="571"/>
      <c r="AB26" s="571"/>
      <c r="AC26" s="571"/>
      <c r="AD26" s="571"/>
      <c r="AE26" s="571"/>
      <c r="AF26" s="571"/>
      <c r="AG26" s="572"/>
      <c r="AH26" s="466">
        <v>114</v>
      </c>
      <c r="AI26" s="467"/>
      <c r="AJ26" s="467"/>
      <c r="AK26" s="467"/>
      <c r="AL26" s="506"/>
      <c r="AM26" s="466">
        <v>392274</v>
      </c>
      <c r="AN26" s="467"/>
      <c r="AO26" s="467"/>
      <c r="AP26" s="467"/>
      <c r="AQ26" s="467"/>
      <c r="AR26" s="506"/>
      <c r="AS26" s="466">
        <v>3441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v>100000</v>
      </c>
      <c r="BO26" s="416"/>
      <c r="BP26" s="416"/>
      <c r="BQ26" s="416"/>
      <c r="BR26" s="416"/>
      <c r="BS26" s="416"/>
      <c r="BT26" s="416"/>
      <c r="BU26" s="417"/>
      <c r="BV26" s="415">
        <v>500000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5860</v>
      </c>
      <c r="R27" s="467"/>
      <c r="S27" s="467"/>
      <c r="T27" s="467"/>
      <c r="U27" s="467"/>
      <c r="V27" s="506"/>
      <c r="W27" s="561"/>
      <c r="X27" s="549"/>
      <c r="Y27" s="550"/>
      <c r="Z27" s="465" t="s">
        <v>159</v>
      </c>
      <c r="AA27" s="445"/>
      <c r="AB27" s="445"/>
      <c r="AC27" s="445"/>
      <c r="AD27" s="445"/>
      <c r="AE27" s="445"/>
      <c r="AF27" s="445"/>
      <c r="AG27" s="446"/>
      <c r="AH27" s="466">
        <v>64</v>
      </c>
      <c r="AI27" s="467"/>
      <c r="AJ27" s="467"/>
      <c r="AK27" s="467"/>
      <c r="AL27" s="506"/>
      <c r="AM27" s="466">
        <v>184812</v>
      </c>
      <c r="AN27" s="467"/>
      <c r="AO27" s="467"/>
      <c r="AP27" s="467"/>
      <c r="AQ27" s="467"/>
      <c r="AR27" s="506"/>
      <c r="AS27" s="466">
        <v>2888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1746000</v>
      </c>
      <c r="BO27" s="585"/>
      <c r="BP27" s="585"/>
      <c r="BQ27" s="585"/>
      <c r="BR27" s="585"/>
      <c r="BS27" s="585"/>
      <c r="BT27" s="585"/>
      <c r="BU27" s="586"/>
      <c r="BV27" s="584">
        <v>1746000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5120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4928836</v>
      </c>
      <c r="BO28" s="379"/>
      <c r="BP28" s="379"/>
      <c r="BQ28" s="379"/>
      <c r="BR28" s="379"/>
      <c r="BS28" s="379"/>
      <c r="BT28" s="379"/>
      <c r="BU28" s="380"/>
      <c r="BV28" s="378">
        <v>4448651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25</v>
      </c>
      <c r="M29" s="467"/>
      <c r="N29" s="467"/>
      <c r="O29" s="467"/>
      <c r="P29" s="506"/>
      <c r="Q29" s="466">
        <v>4570</v>
      </c>
      <c r="R29" s="467"/>
      <c r="S29" s="467"/>
      <c r="T29" s="467"/>
      <c r="U29" s="467"/>
      <c r="V29" s="506"/>
      <c r="W29" s="562"/>
      <c r="X29" s="563"/>
      <c r="Y29" s="564"/>
      <c r="Z29" s="465" t="s">
        <v>166</v>
      </c>
      <c r="AA29" s="445"/>
      <c r="AB29" s="445"/>
      <c r="AC29" s="445"/>
      <c r="AD29" s="445"/>
      <c r="AE29" s="445"/>
      <c r="AF29" s="445"/>
      <c r="AG29" s="446"/>
      <c r="AH29" s="466">
        <v>844</v>
      </c>
      <c r="AI29" s="467"/>
      <c r="AJ29" s="467"/>
      <c r="AK29" s="467"/>
      <c r="AL29" s="506"/>
      <c r="AM29" s="466">
        <v>2672232</v>
      </c>
      <c r="AN29" s="467"/>
      <c r="AO29" s="467"/>
      <c r="AP29" s="467"/>
      <c r="AQ29" s="467"/>
      <c r="AR29" s="506"/>
      <c r="AS29" s="466">
        <v>3166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20267</v>
      </c>
      <c r="BO29" s="416"/>
      <c r="BP29" s="416"/>
      <c r="BQ29" s="416"/>
      <c r="BR29" s="416"/>
      <c r="BS29" s="416"/>
      <c r="BT29" s="416"/>
      <c r="BU29" s="417"/>
      <c r="BV29" s="415">
        <v>20223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7881099</v>
      </c>
      <c r="BO30" s="585"/>
      <c r="BP30" s="585"/>
      <c r="BQ30" s="585"/>
      <c r="BR30" s="585"/>
      <c r="BS30" s="585"/>
      <c r="BT30" s="585"/>
      <c r="BU30" s="586"/>
      <c r="BV30" s="584">
        <v>8063021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IF('各会計、関係団体の財政状況及び健全化判断比率'!B34="","",'各会計、関係団体の財政状況及び健全化判断比率'!B34)</f>
        <v>モーターボート競走事業会計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IF('各会計、関係団体の財政状況及び健全化判断比率'!B36="","",'各会計、関係団体の財政状況及び健全化判断比率'!B36)</f>
        <v>公共下水道特別会計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中讃広域行政事務組合（一般会計）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中讃ケーブルビジョン</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国民健康保険診療所特別会計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IF('各会計、関係団体の財政状況及び健全化判断比率'!B35="","",'各会計、関係団体の財政状況及び健全化判断比率'!B35)</f>
        <v>水道事業会計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IF('各会計、関係団体の財政状況及び健全化判断比率'!B37="","",'各会計、関係団体の財政状況及び健全化判断比率'!B37)</f>
        <v>農業集落排水特別会計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中讃広域行政事務組合（クリントピア丸亀）</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丸亀市土地開発公社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中讃広域行政事務組合（瀬戸グリーンセンター）</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丸亀市福祉事業団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中讃広域行政事務組合（中讃ふるさと市町村圏基金）</v>
      </c>
      <c r="BZ37" s="597"/>
      <c r="CA37" s="597"/>
      <c r="CB37" s="597"/>
      <c r="CC37" s="597"/>
      <c r="CD37" s="597"/>
      <c r="CE37" s="597"/>
      <c r="CF37" s="597"/>
      <c r="CG37" s="597"/>
      <c r="CH37" s="597"/>
      <c r="CI37" s="597"/>
      <c r="CJ37" s="597"/>
      <c r="CK37" s="597"/>
      <c r="CL37" s="597"/>
      <c r="CM37" s="597"/>
      <c r="CN37" s="165"/>
      <c r="CO37" s="596">
        <f t="shared" si="3"/>
        <v>23</v>
      </c>
      <c r="CP37" s="596"/>
      <c r="CQ37" s="597" t="str">
        <f>IF('各会計、関係団体の財政状況及び健全化判断比率'!BS10="","",'各会計、関係団体の財政状況及び健全化判断比率'!BS10)</f>
        <v>丸亀市体育協会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介護保険サービス事業特別会計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まんのう町外三ヶ市町山林組合</v>
      </c>
      <c r="BZ38" s="597"/>
      <c r="CA38" s="597"/>
      <c r="CB38" s="597"/>
      <c r="CC38" s="597"/>
      <c r="CD38" s="597"/>
      <c r="CE38" s="597"/>
      <c r="CF38" s="597"/>
      <c r="CG38" s="597"/>
      <c r="CH38" s="597"/>
      <c r="CI38" s="597"/>
      <c r="CJ38" s="597"/>
      <c r="CK38" s="597"/>
      <c r="CL38" s="597"/>
      <c r="CM38" s="597"/>
      <c r="CN38" s="165"/>
      <c r="CO38" s="596">
        <f t="shared" si="3"/>
        <v>24</v>
      </c>
      <c r="CP38" s="596"/>
      <c r="CQ38" s="597" t="str">
        <f>IF('各会計、関係団体の財政状況及び健全化判断比率'!BS11="","",'各会計、関係団体の財政状況及び健全化判断比率'!BS11)</f>
        <v>ミモカ美術振興財団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7</v>
      </c>
      <c r="V39" s="596"/>
      <c r="W39" s="597" t="str">
        <f>IF('各会計、関係団体の財政状況及び健全化判断比率'!B33="","",'各会計、関係団体の財政状況及び健全化判断比率'!B33)</f>
        <v>駐車場特別会計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まんのう町外三ヶ市町（七箇地区）山林組合</v>
      </c>
      <c r="BZ39" s="597"/>
      <c r="CA39" s="597"/>
      <c r="CB39" s="597"/>
      <c r="CC39" s="597"/>
      <c r="CD39" s="597"/>
      <c r="CE39" s="597"/>
      <c r="CF39" s="597"/>
      <c r="CG39" s="597"/>
      <c r="CH39" s="597"/>
      <c r="CI39" s="597"/>
      <c r="CJ39" s="597"/>
      <c r="CK39" s="597"/>
      <c r="CL39" s="597"/>
      <c r="CM39" s="597"/>
      <c r="CN39" s="165"/>
      <c r="CO39" s="596">
        <f t="shared" si="3"/>
        <v>25</v>
      </c>
      <c r="CP39" s="596"/>
      <c r="CQ39" s="597" t="str">
        <f>IF('各会計、関係団体の財政状況及び健全化判断比率'!BS12="","",'各会計、関係団体の財政状況及び健全化判断比率'!BS12)</f>
        <v>香川県中部流通センター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香川県後期高齢者医療広域連合（一般会計）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香川県後期高齢者医療広域連合（後期高齢者医療事業）</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30.41</v>
      </c>
      <c r="G34" s="33">
        <v>18.649999999999999</v>
      </c>
      <c r="H34" s="33">
        <v>33.22</v>
      </c>
      <c r="I34" s="33">
        <v>47.83</v>
      </c>
      <c r="J34" s="34">
        <v>65.83</v>
      </c>
      <c r="K34" s="22"/>
      <c r="L34" s="22"/>
      <c r="M34" s="22"/>
      <c r="N34" s="22"/>
      <c r="O34" s="22"/>
      <c r="P34" s="22"/>
    </row>
    <row r="35" spans="1:16" ht="39" customHeight="1">
      <c r="A35" s="22"/>
      <c r="B35" s="35"/>
      <c r="C35" s="1175" t="s">
        <v>526</v>
      </c>
      <c r="D35" s="1176"/>
      <c r="E35" s="1177"/>
      <c r="F35" s="36">
        <v>13.83</v>
      </c>
      <c r="G35" s="37">
        <v>11.68</v>
      </c>
      <c r="H35" s="37">
        <v>9.8000000000000007</v>
      </c>
      <c r="I35" s="37">
        <v>8.34</v>
      </c>
      <c r="J35" s="38">
        <v>8.4499999999999993</v>
      </c>
      <c r="K35" s="22"/>
      <c r="L35" s="22"/>
      <c r="M35" s="22"/>
      <c r="N35" s="22"/>
      <c r="O35" s="22"/>
      <c r="P35" s="22"/>
    </row>
    <row r="36" spans="1:16" ht="39" customHeight="1">
      <c r="A36" s="22"/>
      <c r="B36" s="35"/>
      <c r="C36" s="1175" t="s">
        <v>527</v>
      </c>
      <c r="D36" s="1176"/>
      <c r="E36" s="1177"/>
      <c r="F36" s="36">
        <v>4.9400000000000004</v>
      </c>
      <c r="G36" s="37">
        <v>4.1100000000000003</v>
      </c>
      <c r="H36" s="37">
        <v>6.47</v>
      </c>
      <c r="I36" s="37">
        <v>3.81</v>
      </c>
      <c r="J36" s="38">
        <v>2.95</v>
      </c>
      <c r="K36" s="22"/>
      <c r="L36" s="22"/>
      <c r="M36" s="22"/>
      <c r="N36" s="22"/>
      <c r="O36" s="22"/>
      <c r="P36" s="22"/>
    </row>
    <row r="37" spans="1:16" ht="39" customHeight="1">
      <c r="A37" s="22"/>
      <c r="B37" s="35"/>
      <c r="C37" s="1175" t="s">
        <v>528</v>
      </c>
      <c r="D37" s="1176"/>
      <c r="E37" s="1177"/>
      <c r="F37" s="36">
        <v>0.33</v>
      </c>
      <c r="G37" s="37">
        <v>0.84</v>
      </c>
      <c r="H37" s="37">
        <v>0.84</v>
      </c>
      <c r="I37" s="37">
        <v>0.93</v>
      </c>
      <c r="J37" s="38">
        <v>0.81</v>
      </c>
      <c r="K37" s="22"/>
      <c r="L37" s="22"/>
      <c r="M37" s="22"/>
      <c r="N37" s="22"/>
      <c r="O37" s="22"/>
      <c r="P37" s="22"/>
    </row>
    <row r="38" spans="1:16" ht="39" customHeight="1">
      <c r="A38" s="22"/>
      <c r="B38" s="35"/>
      <c r="C38" s="1175" t="s">
        <v>529</v>
      </c>
      <c r="D38" s="1176"/>
      <c r="E38" s="1177"/>
      <c r="F38" s="36" t="s">
        <v>530</v>
      </c>
      <c r="G38" s="37" t="s">
        <v>531</v>
      </c>
      <c r="H38" s="37">
        <v>0.7</v>
      </c>
      <c r="I38" s="37">
        <v>0.03</v>
      </c>
      <c r="J38" s="38">
        <v>0.11</v>
      </c>
      <c r="K38" s="22"/>
      <c r="L38" s="22"/>
      <c r="M38" s="22"/>
      <c r="N38" s="22"/>
      <c r="O38" s="22"/>
      <c r="P38" s="22"/>
    </row>
    <row r="39" spans="1:16" ht="39" customHeight="1">
      <c r="A39" s="22"/>
      <c r="B39" s="35"/>
      <c r="C39" s="1175" t="s">
        <v>532</v>
      </c>
      <c r="D39" s="1176"/>
      <c r="E39" s="1177"/>
      <c r="F39" s="36">
        <v>0</v>
      </c>
      <c r="G39" s="37">
        <v>0</v>
      </c>
      <c r="H39" s="37">
        <v>0</v>
      </c>
      <c r="I39" s="37">
        <v>0</v>
      </c>
      <c r="J39" s="38">
        <v>0.02</v>
      </c>
      <c r="K39" s="22"/>
      <c r="L39" s="22"/>
      <c r="M39" s="22"/>
      <c r="N39" s="22"/>
      <c r="O39" s="22"/>
      <c r="P39" s="22"/>
    </row>
    <row r="40" spans="1:16" ht="39" customHeight="1">
      <c r="A40" s="22"/>
      <c r="B40" s="35"/>
      <c r="C40" s="1175" t="s">
        <v>533</v>
      </c>
      <c r="D40" s="1176"/>
      <c r="E40" s="1177"/>
      <c r="F40" s="36">
        <v>0</v>
      </c>
      <c r="G40" s="37">
        <v>0</v>
      </c>
      <c r="H40" s="37">
        <v>0</v>
      </c>
      <c r="I40" s="37">
        <v>0</v>
      </c>
      <c r="J40" s="38">
        <v>0</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536</v>
      </c>
      <c r="D43" s="1179"/>
      <c r="E43" s="1180"/>
      <c r="F43" s="41">
        <v>0</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3219</v>
      </c>
      <c r="L45" s="60">
        <v>3221</v>
      </c>
      <c r="M45" s="60">
        <v>3639</v>
      </c>
      <c r="N45" s="60">
        <v>3774</v>
      </c>
      <c r="O45" s="61">
        <v>4212</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477</v>
      </c>
      <c r="L48" s="64">
        <v>549</v>
      </c>
      <c r="M48" s="64">
        <v>557</v>
      </c>
      <c r="N48" s="64">
        <v>552</v>
      </c>
      <c r="O48" s="65">
        <v>595</v>
      </c>
      <c r="P48" s="48"/>
      <c r="Q48" s="48"/>
      <c r="R48" s="48"/>
      <c r="S48" s="48"/>
      <c r="T48" s="48"/>
      <c r="U48" s="48"/>
    </row>
    <row r="49" spans="1:21" ht="30.75" customHeight="1">
      <c r="A49" s="48"/>
      <c r="B49" s="1193"/>
      <c r="C49" s="1194"/>
      <c r="D49" s="62"/>
      <c r="E49" s="1185" t="s">
        <v>15</v>
      </c>
      <c r="F49" s="1185"/>
      <c r="G49" s="1185"/>
      <c r="H49" s="1185"/>
      <c r="I49" s="1185"/>
      <c r="J49" s="1186"/>
      <c r="K49" s="63">
        <v>500</v>
      </c>
      <c r="L49" s="64">
        <v>99</v>
      </c>
      <c r="M49" s="64">
        <v>71</v>
      </c>
      <c r="N49" s="64">
        <v>48</v>
      </c>
      <c r="O49" s="65">
        <v>48</v>
      </c>
      <c r="P49" s="48"/>
      <c r="Q49" s="48"/>
      <c r="R49" s="48"/>
      <c r="S49" s="48"/>
      <c r="T49" s="48"/>
      <c r="U49" s="48"/>
    </row>
    <row r="50" spans="1:21" ht="30.75" customHeight="1">
      <c r="A50" s="48"/>
      <c r="B50" s="1193"/>
      <c r="C50" s="1194"/>
      <c r="D50" s="62"/>
      <c r="E50" s="1185" t="s">
        <v>16</v>
      </c>
      <c r="F50" s="1185"/>
      <c r="G50" s="1185"/>
      <c r="H50" s="1185"/>
      <c r="I50" s="1185"/>
      <c r="J50" s="1186"/>
      <c r="K50" s="63">
        <v>10</v>
      </c>
      <c r="L50" s="64">
        <v>8</v>
      </c>
      <c r="M50" s="64">
        <v>7</v>
      </c>
      <c r="N50" s="64">
        <v>5</v>
      </c>
      <c r="O50" s="65">
        <v>3</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3031</v>
      </c>
      <c r="L52" s="64">
        <v>2988</v>
      </c>
      <c r="M52" s="64">
        <v>3297</v>
      </c>
      <c r="N52" s="64">
        <v>3647</v>
      </c>
      <c r="O52" s="65">
        <v>3889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1175</v>
      </c>
      <c r="L53" s="69">
        <v>889</v>
      </c>
      <c r="M53" s="69">
        <v>977</v>
      </c>
      <c r="N53" s="69">
        <v>732</v>
      </c>
      <c r="O53" s="70">
        <v>969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42126</v>
      </c>
      <c r="J41" s="83">
        <v>45472</v>
      </c>
      <c r="K41" s="83">
        <v>47321</v>
      </c>
      <c r="L41" s="83">
        <v>53647</v>
      </c>
      <c r="M41" s="84">
        <v>54893</v>
      </c>
    </row>
    <row r="42" spans="2:13" ht="27.75" customHeight="1">
      <c r="B42" s="1201"/>
      <c r="C42" s="1202"/>
      <c r="D42" s="85"/>
      <c r="E42" s="1207" t="s">
        <v>25</v>
      </c>
      <c r="F42" s="1207"/>
      <c r="G42" s="1207"/>
      <c r="H42" s="1208"/>
      <c r="I42" s="86">
        <v>1640</v>
      </c>
      <c r="J42" s="87">
        <v>1257</v>
      </c>
      <c r="K42" s="87">
        <v>1182</v>
      </c>
      <c r="L42" s="87">
        <v>1218</v>
      </c>
      <c r="M42" s="88">
        <v>1197</v>
      </c>
    </row>
    <row r="43" spans="2:13" ht="27.75" customHeight="1">
      <c r="B43" s="1201"/>
      <c r="C43" s="1202"/>
      <c r="D43" s="85"/>
      <c r="E43" s="1207" t="s">
        <v>26</v>
      </c>
      <c r="F43" s="1207"/>
      <c r="G43" s="1207"/>
      <c r="H43" s="1208"/>
      <c r="I43" s="86">
        <v>7607</v>
      </c>
      <c r="J43" s="87">
        <v>6983</v>
      </c>
      <c r="K43" s="87">
        <v>6972</v>
      </c>
      <c r="L43" s="87">
        <v>6969</v>
      </c>
      <c r="M43" s="88">
        <v>6960</v>
      </c>
    </row>
    <row r="44" spans="2:13" ht="27.75" customHeight="1">
      <c r="B44" s="1201"/>
      <c r="C44" s="1202"/>
      <c r="D44" s="85"/>
      <c r="E44" s="1207" t="s">
        <v>27</v>
      </c>
      <c r="F44" s="1207"/>
      <c r="G44" s="1207"/>
      <c r="H44" s="1208"/>
      <c r="I44" s="86">
        <v>457</v>
      </c>
      <c r="J44" s="87">
        <v>488</v>
      </c>
      <c r="K44" s="87">
        <v>465</v>
      </c>
      <c r="L44" s="87">
        <v>559</v>
      </c>
      <c r="M44" s="88">
        <v>468</v>
      </c>
    </row>
    <row r="45" spans="2:13" ht="27.75" customHeight="1">
      <c r="B45" s="1201"/>
      <c r="C45" s="1202"/>
      <c r="D45" s="85"/>
      <c r="E45" s="1207" t="s">
        <v>28</v>
      </c>
      <c r="F45" s="1207"/>
      <c r="G45" s="1207"/>
      <c r="H45" s="1208"/>
      <c r="I45" s="86">
        <v>8762</v>
      </c>
      <c r="J45" s="87">
        <v>8426</v>
      </c>
      <c r="K45" s="87">
        <v>8090</v>
      </c>
      <c r="L45" s="87">
        <v>7621</v>
      </c>
      <c r="M45" s="88">
        <v>6820</v>
      </c>
    </row>
    <row r="46" spans="2:13" ht="27.75" customHeight="1">
      <c r="B46" s="1201"/>
      <c r="C46" s="1202"/>
      <c r="D46" s="85"/>
      <c r="E46" s="1207" t="s">
        <v>29</v>
      </c>
      <c r="F46" s="1207"/>
      <c r="G46" s="1207"/>
      <c r="H46" s="1208"/>
      <c r="I46" s="86">
        <v>1350</v>
      </c>
      <c r="J46" s="87">
        <v>1350</v>
      </c>
      <c r="K46" s="87">
        <v>1350</v>
      </c>
      <c r="L46" s="87">
        <v>536</v>
      </c>
      <c r="M46" s="88">
        <v>358</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6253</v>
      </c>
      <c r="J49" s="87">
        <v>7864</v>
      </c>
      <c r="K49" s="87">
        <v>9621</v>
      </c>
      <c r="L49" s="87">
        <v>11047</v>
      </c>
      <c r="M49" s="88">
        <v>11292</v>
      </c>
    </row>
    <row r="50" spans="2:13" ht="27.75" customHeight="1">
      <c r="B50" s="1201"/>
      <c r="C50" s="1202"/>
      <c r="D50" s="85"/>
      <c r="E50" s="1207" t="s">
        <v>34</v>
      </c>
      <c r="F50" s="1207"/>
      <c r="G50" s="1207"/>
      <c r="H50" s="1208"/>
      <c r="I50" s="86">
        <v>1738</v>
      </c>
      <c r="J50" s="87">
        <v>1237</v>
      </c>
      <c r="K50" s="87">
        <v>1245</v>
      </c>
      <c r="L50" s="87">
        <v>1207</v>
      </c>
      <c r="M50" s="88">
        <v>1266</v>
      </c>
    </row>
    <row r="51" spans="2:13" ht="27.75" customHeight="1">
      <c r="B51" s="1203"/>
      <c r="C51" s="1204"/>
      <c r="D51" s="85"/>
      <c r="E51" s="1207" t="s">
        <v>35</v>
      </c>
      <c r="F51" s="1207"/>
      <c r="G51" s="1207"/>
      <c r="H51" s="1208"/>
      <c r="I51" s="86">
        <v>40789</v>
      </c>
      <c r="J51" s="87">
        <v>43467</v>
      </c>
      <c r="K51" s="87">
        <v>45060</v>
      </c>
      <c r="L51" s="87">
        <v>45602</v>
      </c>
      <c r="M51" s="88">
        <v>45742</v>
      </c>
    </row>
    <row r="52" spans="2:13" ht="27.75" customHeight="1" thickBot="1">
      <c r="B52" s="1211" t="s">
        <v>36</v>
      </c>
      <c r="C52" s="1212"/>
      <c r="D52" s="90"/>
      <c r="E52" s="1213" t="s">
        <v>37</v>
      </c>
      <c r="F52" s="1213"/>
      <c r="G52" s="1213"/>
      <c r="H52" s="1214"/>
      <c r="I52" s="91">
        <v>13162</v>
      </c>
      <c r="J52" s="92">
        <v>11409</v>
      </c>
      <c r="K52" s="92">
        <v>9455</v>
      </c>
      <c r="L52" s="92">
        <v>12695</v>
      </c>
      <c r="M52" s="93">
        <v>12396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38"/>
      <c r="H50" s="1239"/>
      <c r="I50" s="1239"/>
      <c r="J50" s="1240"/>
      <c r="K50" s="354" t="s">
        <v>520</v>
      </c>
      <c r="L50" s="354" t="s">
        <v>521</v>
      </c>
      <c r="M50" s="354" t="s">
        <v>522</v>
      </c>
      <c r="N50" s="354" t="s">
        <v>523</v>
      </c>
      <c r="O50" s="354" t="s">
        <v>524</v>
      </c>
    </row>
    <row r="51" spans="1:17">
      <c r="B51" s="248"/>
      <c r="C51" s="244"/>
      <c r="D51" s="244"/>
      <c r="E51" s="244"/>
      <c r="F51" s="244"/>
      <c r="G51" s="1241" t="s">
        <v>567</v>
      </c>
      <c r="H51" s="1242"/>
      <c r="I51" s="1247" t="s">
        <v>568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570</v>
      </c>
      <c r="H55" s="1222"/>
      <c r="I55" s="1227" t="s">
        <v>568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569</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9" t="s">
        <v>572</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573</v>
      </c>
      <c r="I71" s="368"/>
      <c r="J71" s="364"/>
      <c r="K71" s="364"/>
      <c r="L71" s="365"/>
      <c r="M71" s="364"/>
      <c r="N71" s="365"/>
      <c r="O71" s="366"/>
    </row>
    <row r="72" spans="2:30">
      <c r="B72" s="248"/>
      <c r="C72" s="244"/>
      <c r="D72" s="244"/>
      <c r="E72" s="244"/>
      <c r="F72" s="244"/>
      <c r="G72" s="1238"/>
      <c r="H72" s="1239"/>
      <c r="I72" s="1239"/>
      <c r="J72" s="1240"/>
      <c r="K72" s="354" t="s">
        <v>520</v>
      </c>
      <c r="L72" s="354" t="s">
        <v>521</v>
      </c>
      <c r="M72" s="354" t="s">
        <v>522</v>
      </c>
      <c r="N72" s="354" t="s">
        <v>523</v>
      </c>
      <c r="O72" s="354" t="s">
        <v>524</v>
      </c>
    </row>
    <row r="73" spans="2:30">
      <c r="B73" s="248"/>
      <c r="C73" s="244"/>
      <c r="D73" s="244"/>
      <c r="E73" s="244"/>
      <c r="F73" s="244"/>
      <c r="G73" s="1241" t="s">
        <v>567</v>
      </c>
      <c r="H73" s="1242"/>
      <c r="I73" s="1247" t="s">
        <v>568</v>
      </c>
      <c r="J73" s="1247"/>
      <c r="K73" s="1228">
        <v>61.8</v>
      </c>
      <c r="L73" s="1228">
        <v>54.5</v>
      </c>
      <c r="M73" s="1215">
        <v>44.5</v>
      </c>
      <c r="N73" s="1215">
        <v>60.2</v>
      </c>
      <c r="O73" s="1215">
        <v>59</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574</v>
      </c>
      <c r="J75" s="1227"/>
      <c r="K75" s="1219">
        <v>7.9</v>
      </c>
      <c r="L75" s="1219">
        <v>6.1</v>
      </c>
      <c r="M75" s="1219">
        <v>4.7</v>
      </c>
      <c r="N75" s="1219">
        <v>4.0999999999999996</v>
      </c>
      <c r="O75" s="1219">
        <v>4.2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570</v>
      </c>
      <c r="H77" s="1222"/>
      <c r="I77" s="1227" t="s">
        <v>568</v>
      </c>
      <c r="J77" s="1227"/>
      <c r="K77" s="1228">
        <v>55.5</v>
      </c>
      <c r="L77" s="1228">
        <v>46.1</v>
      </c>
      <c r="M77" s="1215">
        <v>37.6</v>
      </c>
      <c r="N77" s="1215">
        <v>33.799999999999997</v>
      </c>
      <c r="O77" s="1215">
        <v>15.8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574</v>
      </c>
      <c r="J79" s="1217"/>
      <c r="K79" s="1218">
        <v>9.3000000000000007</v>
      </c>
      <c r="L79" s="1218">
        <v>8.5</v>
      </c>
      <c r="M79" s="1218">
        <v>7.9</v>
      </c>
      <c r="N79" s="1218">
        <v>7.1</v>
      </c>
      <c r="O79" s="1218">
        <v>6.2</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60665</v>
      </c>
      <c r="E3" s="116"/>
      <c r="F3" s="117">
        <v>41433</v>
      </c>
      <c r="G3" s="118"/>
      <c r="H3" s="119"/>
    </row>
    <row r="4" spans="1:8">
      <c r="A4" s="120"/>
      <c r="B4" s="121"/>
      <c r="C4" s="122"/>
      <c r="D4" s="123">
        <v>40358</v>
      </c>
      <c r="E4" s="124"/>
      <c r="F4" s="125">
        <v>22351</v>
      </c>
      <c r="G4" s="126"/>
      <c r="H4" s="127"/>
    </row>
    <row r="5" spans="1:8">
      <c r="A5" s="108" t="s">
        <v>514</v>
      </c>
      <c r="B5" s="113"/>
      <c r="C5" s="114"/>
      <c r="D5" s="115">
        <v>62540</v>
      </c>
      <c r="E5" s="116"/>
      <c r="F5" s="117">
        <v>43493</v>
      </c>
      <c r="G5" s="118"/>
      <c r="H5" s="119"/>
    </row>
    <row r="6" spans="1:8">
      <c r="A6" s="120"/>
      <c r="B6" s="121"/>
      <c r="C6" s="122"/>
      <c r="D6" s="123">
        <v>31280</v>
      </c>
      <c r="E6" s="124"/>
      <c r="F6" s="125">
        <v>23254</v>
      </c>
      <c r="G6" s="126"/>
      <c r="H6" s="127"/>
    </row>
    <row r="7" spans="1:8">
      <c r="A7" s="108" t="s">
        <v>515</v>
      </c>
      <c r="B7" s="113"/>
      <c r="C7" s="114"/>
      <c r="D7" s="115">
        <v>60779</v>
      </c>
      <c r="E7" s="116"/>
      <c r="F7" s="117">
        <v>50840</v>
      </c>
      <c r="G7" s="118"/>
      <c r="H7" s="119"/>
    </row>
    <row r="8" spans="1:8">
      <c r="A8" s="120"/>
      <c r="B8" s="121"/>
      <c r="C8" s="122"/>
      <c r="D8" s="123">
        <v>27059</v>
      </c>
      <c r="E8" s="124"/>
      <c r="F8" s="125">
        <v>25367</v>
      </c>
      <c r="G8" s="126"/>
      <c r="H8" s="127"/>
    </row>
    <row r="9" spans="1:8">
      <c r="A9" s="108" t="s">
        <v>516</v>
      </c>
      <c r="B9" s="113"/>
      <c r="C9" s="114"/>
      <c r="D9" s="115">
        <v>110137</v>
      </c>
      <c r="E9" s="116"/>
      <c r="F9" s="117">
        <v>53605</v>
      </c>
      <c r="G9" s="118"/>
      <c r="H9" s="119"/>
    </row>
    <row r="10" spans="1:8">
      <c r="A10" s="120"/>
      <c r="B10" s="121"/>
      <c r="C10" s="122"/>
      <c r="D10" s="123">
        <v>56196</v>
      </c>
      <c r="E10" s="124"/>
      <c r="F10" s="125">
        <v>28343</v>
      </c>
      <c r="G10" s="126"/>
      <c r="H10" s="127"/>
    </row>
    <row r="11" spans="1:8">
      <c r="A11" s="108" t="s">
        <v>517</v>
      </c>
      <c r="B11" s="113"/>
      <c r="C11" s="114"/>
      <c r="D11" s="115">
        <v>44758</v>
      </c>
      <c r="E11" s="116"/>
      <c r="F11" s="117">
        <v>46440</v>
      </c>
      <c r="G11" s="118"/>
      <c r="H11" s="119"/>
    </row>
    <row r="12" spans="1:8">
      <c r="A12" s="120"/>
      <c r="B12" s="121"/>
      <c r="C12" s="128"/>
      <c r="D12" s="123">
        <v>30007</v>
      </c>
      <c r="E12" s="124"/>
      <c r="F12" s="125">
        <v>27658</v>
      </c>
      <c r="G12" s="126"/>
      <c r="H12" s="127"/>
    </row>
    <row r="13" spans="1:8">
      <c r="A13" s="108"/>
      <c r="B13" s="113"/>
      <c r="C13" s="129"/>
      <c r="D13" s="130">
        <v>67776</v>
      </c>
      <c r="E13" s="131"/>
      <c r="F13" s="132">
        <v>47162</v>
      </c>
      <c r="G13" s="133"/>
      <c r="H13" s="119"/>
    </row>
    <row r="14" spans="1:8">
      <c r="A14" s="120"/>
      <c r="B14" s="121"/>
      <c r="C14" s="122"/>
      <c r="D14" s="123">
        <v>36980</v>
      </c>
      <c r="E14" s="124"/>
      <c r="F14" s="125">
        <v>25395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4.9400000000000004</v>
      </c>
      <c r="C19" s="134">
        <f>ROUND(VALUE(SUBSTITUTE(実質収支比率等に係る経年分析!G$48,"▲","-")),2)</f>
        <v>4.12</v>
      </c>
      <c r="D19" s="134">
        <f>ROUND(VALUE(SUBSTITUTE(実質収支比率等に係る経年分析!H$48,"▲","-")),2)</f>
        <v>6.48</v>
      </c>
      <c r="E19" s="134">
        <f>ROUND(VALUE(SUBSTITUTE(実質収支比率等に係る経年分析!I$48,"▲","-")),2)</f>
        <v>3.81</v>
      </c>
      <c r="F19" s="134">
        <f>ROUND(VALUE(SUBSTITUTE(実質収支比率等に係る経年分析!J$48,"▲","-")),2)</f>
        <v>2.96</v>
      </c>
    </row>
    <row r="20" spans="1:11">
      <c r="A20" s="134" t="s">
        <v>42</v>
      </c>
      <c r="B20" s="134">
        <f>ROUND(VALUE(SUBSTITUTE(実質収支比率等に係る経年分析!F$47,"▲","-")),2)</f>
        <v>10.49</v>
      </c>
      <c r="C20" s="134">
        <f>ROUND(VALUE(SUBSTITUTE(実質収支比率等に係る経年分析!G$47,"▲","-")),2)</f>
        <v>13.22</v>
      </c>
      <c r="D20" s="134">
        <f>ROUND(VALUE(SUBSTITUTE(実質収支比率等に係る経年分析!H$47,"▲","-")),2)</f>
        <v>14.88</v>
      </c>
      <c r="E20" s="134">
        <f>ROUND(VALUE(SUBSTITUTE(実質収支比率等に係る経年分析!I$47,"▲","-")),2)</f>
        <v>18.04</v>
      </c>
      <c r="F20" s="134">
        <f>ROUND(VALUE(SUBSTITUTE(実質収支比率等に係る経年分析!J$47,"▲","-")),2)</f>
        <v>19.86</v>
      </c>
    </row>
    <row r="21" spans="1:11">
      <c r="A21" s="134" t="s">
        <v>43</v>
      </c>
      <c r="B21" s="134">
        <f>IF(ISNUMBER(VALUE(SUBSTITUTE(実質収支比率等に係る経年分析!F$49,"▲","-"))),ROUND(VALUE(SUBSTITUTE(実質収支比率等に係る経年分析!F$49,"▲","-")),2),NA())</f>
        <v>2.64</v>
      </c>
      <c r="C21" s="134">
        <f>IF(ISNUMBER(VALUE(SUBSTITUTE(実質収支比率等に係る経年分析!G$49,"▲","-"))),ROUND(VALUE(SUBSTITUTE(実質収支比率等に係る経年分析!G$49,"▲","-")),2),NA())</f>
        <v>1.66</v>
      </c>
      <c r="D21" s="134">
        <f>IF(ISNUMBER(VALUE(SUBSTITUTE(実質収支比率等に係る経年分析!H$49,"▲","-"))),ROUND(VALUE(SUBSTITUTE(実質収支比率等に係る経年分析!H$49,"▲","-")),2),NA())</f>
        <v>4.5199999999999996</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1.1000000000000001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国民健康保険特別会計</v>
      </c>
      <c r="B32" s="135">
        <f>IF(ROUND(VALUE(SUBSTITUTE(連結実質赤字比率に係る赤字・黒字の構成分析!F$38,"▲", "-")), 2) &lt; 0, ABS(ROUND(VALUE(SUBSTITUTE(連結実質赤字比率に係る赤字・黒字の構成分析!F$38,"▲", "-")), 2)), NA())</f>
        <v>1.1200000000000001</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0.61</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4.9400000000000004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4.1100000000000003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9.8000000000000007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8.4499999999999993</v>
      </c>
    </row>
    <row r="36" spans="1:16">
      <c r="A36" s="135" t="str">
        <f>IF(連結実質赤字比率に係る赤字・黒字の構成分析!C$34="",NA(),連結実質赤字比率に係る赤字・黒字の構成分析!C$34)</f>
        <v>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18.649999999999999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65.83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3031</v>
      </c>
      <c r="E42" s="136"/>
      <c r="F42" s="136"/>
      <c r="G42" s="136">
        <f>'実質公債費比率（分子）の構造'!L$52</f>
        <v>2988</v>
      </c>
      <c r="H42" s="136"/>
      <c r="I42" s="136"/>
      <c r="J42" s="136">
        <f>'実質公債費比率（分子）の構造'!M$52</f>
        <v>3297</v>
      </c>
      <c r="K42" s="136"/>
      <c r="L42" s="136"/>
      <c r="M42" s="136">
        <f>'実質公債費比率（分子）の構造'!N$52</f>
        <v>3647</v>
      </c>
      <c r="N42" s="136"/>
      <c r="O42" s="136"/>
      <c r="P42" s="136">
        <f>'実質公債費比率（分子）の構造'!O$52</f>
        <v>3889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10</v>
      </c>
      <c r="C44" s="136"/>
      <c r="D44" s="136"/>
      <c r="E44" s="136">
        <f>'実質公債費比率（分子）の構造'!L$50</f>
        <v>8</v>
      </c>
      <c r="F44" s="136"/>
      <c r="G44" s="136"/>
      <c r="H44" s="136">
        <f>'実質公債費比率（分子）の構造'!M$50</f>
        <v>7</v>
      </c>
      <c r="I44" s="136"/>
      <c r="J44" s="136"/>
      <c r="K44" s="136">
        <f>'実質公債費比率（分子）の構造'!N$50</f>
        <v>5</v>
      </c>
      <c r="L44" s="136"/>
      <c r="M44" s="136"/>
      <c r="N44" s="136">
        <f>'実質公債費比率（分子）の構造'!O$50</f>
        <v>3</v>
      </c>
      <c r="O44" s="136"/>
      <c r="P44" s="136"/>
    </row>
    <row r="45" spans="1:16">
      <c r="A45" s="136" t="s">
        <v>53</v>
      </c>
      <c r="B45" s="136">
        <f>'実質公債費比率（分子）の構造'!K$49</f>
        <v>500</v>
      </c>
      <c r="C45" s="136"/>
      <c r="D45" s="136"/>
      <c r="E45" s="136">
        <f>'実質公債費比率（分子）の構造'!L$49</f>
        <v>99</v>
      </c>
      <c r="F45" s="136"/>
      <c r="G45" s="136"/>
      <c r="H45" s="136">
        <f>'実質公債費比率（分子）の構造'!M$49</f>
        <v>71</v>
      </c>
      <c r="I45" s="136"/>
      <c r="J45" s="136"/>
      <c r="K45" s="136">
        <f>'実質公債費比率（分子）の構造'!N$49</f>
        <v>48</v>
      </c>
      <c r="L45" s="136"/>
      <c r="M45" s="136"/>
      <c r="N45" s="136">
        <f>'実質公債費比率（分子）の構造'!O$49</f>
        <v>48</v>
      </c>
      <c r="O45" s="136"/>
      <c r="P45" s="136"/>
    </row>
    <row r="46" spans="1:16">
      <c r="A46" s="136" t="s">
        <v>54</v>
      </c>
      <c r="B46" s="136">
        <f>'実質公債費比率（分子）の構造'!K$48</f>
        <v>477</v>
      </c>
      <c r="C46" s="136"/>
      <c r="D46" s="136"/>
      <c r="E46" s="136">
        <f>'実質公債費比率（分子）の構造'!L$48</f>
        <v>549</v>
      </c>
      <c r="F46" s="136"/>
      <c r="G46" s="136"/>
      <c r="H46" s="136">
        <f>'実質公債費比率（分子）の構造'!M$48</f>
        <v>557</v>
      </c>
      <c r="I46" s="136"/>
      <c r="J46" s="136"/>
      <c r="K46" s="136">
        <f>'実質公債費比率（分子）の構造'!N$48</f>
        <v>552</v>
      </c>
      <c r="L46" s="136"/>
      <c r="M46" s="136"/>
      <c r="N46" s="136">
        <f>'実質公債費比率（分子）の構造'!O$48</f>
        <v>595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3219</v>
      </c>
      <c r="C49" s="136"/>
      <c r="D49" s="136"/>
      <c r="E49" s="136">
        <f>'実質公債費比率（分子）の構造'!L$45</f>
        <v>3221</v>
      </c>
      <c r="F49" s="136"/>
      <c r="G49" s="136"/>
      <c r="H49" s="136">
        <f>'実質公債費比率（分子）の構造'!M$45</f>
        <v>3639</v>
      </c>
      <c r="I49" s="136"/>
      <c r="J49" s="136"/>
      <c r="K49" s="136">
        <f>'実質公債費比率（分子）の構造'!N$45</f>
        <v>3774</v>
      </c>
      <c r="L49" s="136"/>
      <c r="M49" s="136"/>
      <c r="N49" s="136">
        <f>'実質公債費比率（分子）の構造'!O$45</f>
        <v>4212</v>
      </c>
      <c r="O49" s="136"/>
      <c r="P49" s="136"/>
    </row>
    <row r="50" spans="1:16">
      <c r="A50" s="136" t="s">
        <v>58</v>
      </c>
      <c r="B50" s="136" t="e">
        <f>NA()</f>
        <v>#N/A</v>
      </c>
      <c r="C50" s="136">
        <f>IF(ISNUMBER('実質公債費比率（分子）の構造'!K$53),'実質公債費比率（分子）の構造'!K$53,NA())</f>
        <v>1175</v>
      </c>
      <c r="D50" s="136" t="e">
        <f>NA()</f>
        <v>#N/A</v>
      </c>
      <c r="E50" s="136" t="e">
        <f>NA()</f>
        <v>#N/A</v>
      </c>
      <c r="F50" s="136">
        <f>IF(ISNUMBER('実質公債費比率（分子）の構造'!L$53),'実質公債費比率（分子）の構造'!L$53,NA())</f>
        <v>889</v>
      </c>
      <c r="G50" s="136" t="e">
        <f>NA()</f>
        <v>#N/A</v>
      </c>
      <c r="H50" s="136" t="e">
        <f>NA()</f>
        <v>#N/A</v>
      </c>
      <c r="I50" s="136">
        <f>IF(ISNUMBER('実質公債費比率（分子）の構造'!M$53),'実質公債費比率（分子）の構造'!M$53,NA())</f>
        <v>977</v>
      </c>
      <c r="J50" s="136" t="e">
        <f>NA()</f>
        <v>#N/A</v>
      </c>
      <c r="K50" s="136" t="e">
        <f>NA()</f>
        <v>#N/A</v>
      </c>
      <c r="L50" s="136">
        <f>IF(ISNUMBER('実質公債費比率（分子）の構造'!N$53),'実質公債費比率（分子）の構造'!N$53,NA())</f>
        <v>732</v>
      </c>
      <c r="M50" s="136" t="e">
        <f>NA()</f>
        <v>#N/A</v>
      </c>
      <c r="N50" s="136" t="e">
        <f>NA()</f>
        <v>#N/A</v>
      </c>
      <c r="O50" s="136">
        <f>IF(ISNUMBER('実質公債費比率（分子）の構造'!O$53),'実質公債費比率（分子）の構造'!O$53,NA())</f>
        <v>969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40789</v>
      </c>
      <c r="E56" s="135"/>
      <c r="F56" s="135"/>
      <c r="G56" s="135">
        <f>'将来負担比率（分子）の構造'!J$51</f>
        <v>43467</v>
      </c>
      <c r="H56" s="135"/>
      <c r="I56" s="135"/>
      <c r="J56" s="135">
        <f>'将来負担比率（分子）の構造'!K$51</f>
        <v>45060</v>
      </c>
      <c r="K56" s="135"/>
      <c r="L56" s="135"/>
      <c r="M56" s="135">
        <f>'将来負担比率（分子）の構造'!L$51</f>
        <v>45602</v>
      </c>
      <c r="N56" s="135"/>
      <c r="O56" s="135"/>
      <c r="P56" s="135">
        <f>'将来負担比率（分子）の構造'!M$51</f>
        <v>45742</v>
      </c>
    </row>
    <row r="57" spans="1:16">
      <c r="A57" s="135" t="s">
        <v>34</v>
      </c>
      <c r="B57" s="135"/>
      <c r="C57" s="135"/>
      <c r="D57" s="135">
        <f>'将来負担比率（分子）の構造'!I$50</f>
        <v>1738</v>
      </c>
      <c r="E57" s="135"/>
      <c r="F57" s="135"/>
      <c r="G57" s="135">
        <f>'将来負担比率（分子）の構造'!J$50</f>
        <v>1237</v>
      </c>
      <c r="H57" s="135"/>
      <c r="I57" s="135"/>
      <c r="J57" s="135">
        <f>'将来負担比率（分子）の構造'!K$50</f>
        <v>1245</v>
      </c>
      <c r="K57" s="135"/>
      <c r="L57" s="135"/>
      <c r="M57" s="135">
        <f>'将来負担比率（分子）の構造'!L$50</f>
        <v>1207</v>
      </c>
      <c r="N57" s="135"/>
      <c r="O57" s="135"/>
      <c r="P57" s="135">
        <f>'将来負担比率（分子）の構造'!M$50</f>
        <v>1266</v>
      </c>
    </row>
    <row r="58" spans="1:16">
      <c r="A58" s="135" t="s">
        <v>33</v>
      </c>
      <c r="B58" s="135"/>
      <c r="C58" s="135"/>
      <c r="D58" s="135">
        <f>'将来負担比率（分子）の構造'!I$49</f>
        <v>6253</v>
      </c>
      <c r="E58" s="135"/>
      <c r="F58" s="135"/>
      <c r="G58" s="135">
        <f>'将来負担比率（分子）の構造'!J$49</f>
        <v>7864</v>
      </c>
      <c r="H58" s="135"/>
      <c r="I58" s="135"/>
      <c r="J58" s="135">
        <f>'将来負担比率（分子）の構造'!K$49</f>
        <v>9621</v>
      </c>
      <c r="K58" s="135"/>
      <c r="L58" s="135"/>
      <c r="M58" s="135">
        <f>'将来負担比率（分子）の構造'!L$49</f>
        <v>11047</v>
      </c>
      <c r="N58" s="135"/>
      <c r="O58" s="135"/>
      <c r="P58" s="135">
        <f>'将来負担比率（分子）の構造'!M$49</f>
        <v>11292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1350</v>
      </c>
      <c r="C61" s="135"/>
      <c r="D61" s="135"/>
      <c r="E61" s="135">
        <f>'将来負担比率（分子）の構造'!J$46</f>
        <v>1350</v>
      </c>
      <c r="F61" s="135"/>
      <c r="G61" s="135"/>
      <c r="H61" s="135">
        <f>'将来負担比率（分子）の構造'!K$46</f>
        <v>1350</v>
      </c>
      <c r="I61" s="135"/>
      <c r="J61" s="135"/>
      <c r="K61" s="135">
        <f>'将来負担比率（分子）の構造'!L$46</f>
        <v>536</v>
      </c>
      <c r="L61" s="135"/>
      <c r="M61" s="135"/>
      <c r="N61" s="135">
        <f>'将来負担比率（分子）の構造'!M$46</f>
        <v>358</v>
      </c>
      <c r="O61" s="135"/>
      <c r="P61" s="135"/>
    </row>
    <row r="62" spans="1:16">
      <c r="A62" s="135" t="s">
        <v>28</v>
      </c>
      <c r="B62" s="135">
        <f>'将来負担比率（分子）の構造'!I$45</f>
        <v>8762</v>
      </c>
      <c r="C62" s="135"/>
      <c r="D62" s="135"/>
      <c r="E62" s="135">
        <f>'将来負担比率（分子）の構造'!J$45</f>
        <v>8426</v>
      </c>
      <c r="F62" s="135"/>
      <c r="G62" s="135"/>
      <c r="H62" s="135">
        <f>'将来負担比率（分子）の構造'!K$45</f>
        <v>8090</v>
      </c>
      <c r="I62" s="135"/>
      <c r="J62" s="135"/>
      <c r="K62" s="135">
        <f>'将来負担比率（分子）の構造'!L$45</f>
        <v>7621</v>
      </c>
      <c r="L62" s="135"/>
      <c r="M62" s="135"/>
      <c r="N62" s="135">
        <f>'将来負担比率（分子）の構造'!M$45</f>
        <v>6820</v>
      </c>
      <c r="O62" s="135"/>
      <c r="P62" s="135"/>
    </row>
    <row r="63" spans="1:16">
      <c r="A63" s="135" t="s">
        <v>27</v>
      </c>
      <c r="B63" s="135">
        <f>'将来負担比率（分子）の構造'!I$44</f>
        <v>457</v>
      </c>
      <c r="C63" s="135"/>
      <c r="D63" s="135"/>
      <c r="E63" s="135">
        <f>'将来負担比率（分子）の構造'!J$44</f>
        <v>488</v>
      </c>
      <c r="F63" s="135"/>
      <c r="G63" s="135"/>
      <c r="H63" s="135">
        <f>'将来負担比率（分子）の構造'!K$44</f>
        <v>465</v>
      </c>
      <c r="I63" s="135"/>
      <c r="J63" s="135"/>
      <c r="K63" s="135">
        <f>'将来負担比率（分子）の構造'!L$44</f>
        <v>559</v>
      </c>
      <c r="L63" s="135"/>
      <c r="M63" s="135"/>
      <c r="N63" s="135">
        <f>'将来負担比率（分子）の構造'!M$44</f>
        <v>468</v>
      </c>
      <c r="O63" s="135"/>
      <c r="P63" s="135"/>
    </row>
    <row r="64" spans="1:16">
      <c r="A64" s="135" t="s">
        <v>26</v>
      </c>
      <c r="B64" s="135">
        <f>'将来負担比率（分子）の構造'!I$43</f>
        <v>7607</v>
      </c>
      <c r="C64" s="135"/>
      <c r="D64" s="135"/>
      <c r="E64" s="135">
        <f>'将来負担比率（分子）の構造'!J$43</f>
        <v>6983</v>
      </c>
      <c r="F64" s="135"/>
      <c r="G64" s="135"/>
      <c r="H64" s="135">
        <f>'将来負担比率（分子）の構造'!K$43</f>
        <v>6972</v>
      </c>
      <c r="I64" s="135"/>
      <c r="J64" s="135"/>
      <c r="K64" s="135">
        <f>'将来負担比率（分子）の構造'!L$43</f>
        <v>6969</v>
      </c>
      <c r="L64" s="135"/>
      <c r="M64" s="135"/>
      <c r="N64" s="135">
        <f>'将来負担比率（分子）の構造'!M$43</f>
        <v>6960</v>
      </c>
      <c r="O64" s="135"/>
      <c r="P64" s="135"/>
    </row>
    <row r="65" spans="1:16">
      <c r="A65" s="135" t="s">
        <v>25</v>
      </c>
      <c r="B65" s="135">
        <f>'将来負担比率（分子）の構造'!I$42</f>
        <v>1640</v>
      </c>
      <c r="C65" s="135"/>
      <c r="D65" s="135"/>
      <c r="E65" s="135">
        <f>'将来負担比率（分子）の構造'!J$42</f>
        <v>1257</v>
      </c>
      <c r="F65" s="135"/>
      <c r="G65" s="135"/>
      <c r="H65" s="135">
        <f>'将来負担比率（分子）の構造'!K$42</f>
        <v>1182</v>
      </c>
      <c r="I65" s="135"/>
      <c r="J65" s="135"/>
      <c r="K65" s="135">
        <f>'将来負担比率（分子）の構造'!L$42</f>
        <v>1218</v>
      </c>
      <c r="L65" s="135"/>
      <c r="M65" s="135"/>
      <c r="N65" s="135">
        <f>'将来負担比率（分子）の構造'!M$42</f>
        <v>1197</v>
      </c>
      <c r="O65" s="135"/>
      <c r="P65" s="135"/>
    </row>
    <row r="66" spans="1:16">
      <c r="A66" s="135" t="s">
        <v>24</v>
      </c>
      <c r="B66" s="135">
        <f>'将来負担比率（分子）の構造'!I$41</f>
        <v>42126</v>
      </c>
      <c r="C66" s="135"/>
      <c r="D66" s="135"/>
      <c r="E66" s="135">
        <f>'将来負担比率（分子）の構造'!J$41</f>
        <v>45472</v>
      </c>
      <c r="F66" s="135"/>
      <c r="G66" s="135"/>
      <c r="H66" s="135">
        <f>'将来負担比率（分子）の構造'!K$41</f>
        <v>47321</v>
      </c>
      <c r="I66" s="135"/>
      <c r="J66" s="135"/>
      <c r="K66" s="135">
        <f>'将来負担比率（分子）の構造'!L$41</f>
        <v>53647</v>
      </c>
      <c r="L66" s="135"/>
      <c r="M66" s="135"/>
      <c r="N66" s="135">
        <f>'将来負担比率（分子）の構造'!M$41</f>
        <v>54893</v>
      </c>
      <c r="O66" s="135"/>
      <c r="P66" s="135"/>
    </row>
    <row r="67" spans="1:16">
      <c r="A67" s="135" t="s">
        <v>62</v>
      </c>
      <c r="B67" s="135" t="e">
        <f>NA()</f>
        <v>#N/A</v>
      </c>
      <c r="C67" s="135">
        <f>IF(ISNUMBER('将来負担比率（分子）の構造'!I$52), IF('将来負担比率（分子）の構造'!I$52 &lt; 0, 0, '将来負担比率（分子）の構造'!I$52), NA())</f>
        <v>13162</v>
      </c>
      <c r="D67" s="135" t="e">
        <f>NA()</f>
        <v>#N/A</v>
      </c>
      <c r="E67" s="135" t="e">
        <f>NA()</f>
        <v>#N/A</v>
      </c>
      <c r="F67" s="135">
        <f>IF(ISNUMBER('将来負担比率（分子）の構造'!J$52), IF('将来負担比率（分子）の構造'!J$52 &lt; 0, 0, '将来負担比率（分子）の構造'!J$52), NA())</f>
        <v>11409</v>
      </c>
      <c r="G67" s="135" t="e">
        <f>NA()</f>
        <v>#N/A</v>
      </c>
      <c r="H67" s="135" t="e">
        <f>NA()</f>
        <v>#N/A</v>
      </c>
      <c r="I67" s="135">
        <f>IF(ISNUMBER('将来負担比率（分子）の構造'!K$52), IF('将来負担比率（分子）の構造'!K$52 &lt; 0, 0, '将来負担比率（分子）の構造'!K$52), NA())</f>
        <v>9455</v>
      </c>
      <c r="J67" s="135" t="e">
        <f>NA()</f>
        <v>#N/A</v>
      </c>
      <c r="K67" s="135" t="e">
        <f>NA()</f>
        <v>#N/A</v>
      </c>
      <c r="L67" s="135">
        <f>IF(ISNUMBER('将来負担比率（分子）の構造'!L$52), IF('将来負担比率（分子）の構造'!L$52 &lt; 0, 0, '将来負担比率（分子）の構造'!L$52), NA())</f>
        <v>12695</v>
      </c>
      <c r="M67" s="135" t="e">
        <f>NA()</f>
        <v>#N/A</v>
      </c>
      <c r="N67" s="135" t="e">
        <f>NA()</f>
        <v>#N/A</v>
      </c>
      <c r="O67" s="135">
        <f>IF(ISNUMBER('将来負担比率（分子）の構造'!M$52), IF('将来負担比率（分子）の構造'!M$52 &lt; 0, 0, '将来負担比率（分子）の構造'!M$52), NA())</f>
        <v>12396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13181419</v>
      </c>
      <c r="S5" s="613"/>
      <c r="T5" s="613"/>
      <c r="U5" s="613"/>
      <c r="V5" s="613"/>
      <c r="W5" s="613"/>
      <c r="X5" s="613"/>
      <c r="Y5" s="614"/>
      <c r="Z5" s="615">
        <v>31.7</v>
      </c>
      <c r="AA5" s="615"/>
      <c r="AB5" s="615"/>
      <c r="AC5" s="615"/>
      <c r="AD5" s="616">
        <v>13181419</v>
      </c>
      <c r="AE5" s="616"/>
      <c r="AF5" s="616"/>
      <c r="AG5" s="616"/>
      <c r="AH5" s="616"/>
      <c r="AI5" s="616"/>
      <c r="AJ5" s="616"/>
      <c r="AK5" s="616"/>
      <c r="AL5" s="617">
        <v>57.4</v>
      </c>
      <c r="AM5" s="618"/>
      <c r="AN5" s="618"/>
      <c r="AO5" s="619"/>
      <c r="AP5" s="609" t="s">
        <v>205</v>
      </c>
      <c r="AQ5" s="610"/>
      <c r="AR5" s="610"/>
      <c r="AS5" s="610"/>
      <c r="AT5" s="610"/>
      <c r="AU5" s="610"/>
      <c r="AV5" s="610"/>
      <c r="AW5" s="610"/>
      <c r="AX5" s="610"/>
      <c r="AY5" s="610"/>
      <c r="AZ5" s="610"/>
      <c r="BA5" s="610"/>
      <c r="BB5" s="610"/>
      <c r="BC5" s="610"/>
      <c r="BD5" s="610"/>
      <c r="BE5" s="610"/>
      <c r="BF5" s="611"/>
      <c r="BG5" s="623">
        <v>13154226</v>
      </c>
      <c r="BH5" s="624"/>
      <c r="BI5" s="624"/>
      <c r="BJ5" s="624"/>
      <c r="BK5" s="624"/>
      <c r="BL5" s="624"/>
      <c r="BM5" s="624"/>
      <c r="BN5" s="625"/>
      <c r="BO5" s="626">
        <v>99.8</v>
      </c>
      <c r="BP5" s="626"/>
      <c r="BQ5" s="626"/>
      <c r="BR5" s="626"/>
      <c r="BS5" s="627">
        <v>156883</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313634</v>
      </c>
      <c r="S6" s="624"/>
      <c r="T6" s="624"/>
      <c r="U6" s="624"/>
      <c r="V6" s="624"/>
      <c r="W6" s="624"/>
      <c r="X6" s="624"/>
      <c r="Y6" s="625"/>
      <c r="Z6" s="626">
        <v>0.8</v>
      </c>
      <c r="AA6" s="626"/>
      <c r="AB6" s="626"/>
      <c r="AC6" s="626"/>
      <c r="AD6" s="627">
        <v>313634</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13154226</v>
      </c>
      <c r="BH6" s="624"/>
      <c r="BI6" s="624"/>
      <c r="BJ6" s="624"/>
      <c r="BK6" s="624"/>
      <c r="BL6" s="624"/>
      <c r="BM6" s="624"/>
      <c r="BN6" s="625"/>
      <c r="BO6" s="626">
        <v>99.8</v>
      </c>
      <c r="BP6" s="626"/>
      <c r="BQ6" s="626"/>
      <c r="BR6" s="626"/>
      <c r="BS6" s="627">
        <v>156883</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372816</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372816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40105</v>
      </c>
      <c r="S7" s="624"/>
      <c r="T7" s="624"/>
      <c r="U7" s="624"/>
      <c r="V7" s="624"/>
      <c r="W7" s="624"/>
      <c r="X7" s="624"/>
      <c r="Y7" s="625"/>
      <c r="Z7" s="626">
        <v>0.1</v>
      </c>
      <c r="AA7" s="626"/>
      <c r="AB7" s="626"/>
      <c r="AC7" s="626"/>
      <c r="AD7" s="627">
        <v>40105</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6344687</v>
      </c>
      <c r="BH7" s="624"/>
      <c r="BI7" s="624"/>
      <c r="BJ7" s="624"/>
      <c r="BK7" s="624"/>
      <c r="BL7" s="624"/>
      <c r="BM7" s="624"/>
      <c r="BN7" s="625"/>
      <c r="BO7" s="626">
        <v>48.1</v>
      </c>
      <c r="BP7" s="626"/>
      <c r="BQ7" s="626"/>
      <c r="BR7" s="626"/>
      <c r="BS7" s="627">
        <v>156883</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5098687</v>
      </c>
      <c r="CS7" s="624"/>
      <c r="CT7" s="624"/>
      <c r="CU7" s="624"/>
      <c r="CV7" s="624"/>
      <c r="CW7" s="624"/>
      <c r="CX7" s="624"/>
      <c r="CY7" s="625"/>
      <c r="CZ7" s="626">
        <v>12.5</v>
      </c>
      <c r="DA7" s="626"/>
      <c r="DB7" s="626"/>
      <c r="DC7" s="626"/>
      <c r="DD7" s="632">
        <v>394564</v>
      </c>
      <c r="DE7" s="624"/>
      <c r="DF7" s="624"/>
      <c r="DG7" s="624"/>
      <c r="DH7" s="624"/>
      <c r="DI7" s="624"/>
      <c r="DJ7" s="624"/>
      <c r="DK7" s="624"/>
      <c r="DL7" s="624"/>
      <c r="DM7" s="624"/>
      <c r="DN7" s="624"/>
      <c r="DO7" s="624"/>
      <c r="DP7" s="625"/>
      <c r="DQ7" s="632">
        <v>4288103</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106788</v>
      </c>
      <c r="S8" s="624"/>
      <c r="T8" s="624"/>
      <c r="U8" s="624"/>
      <c r="V8" s="624"/>
      <c r="W8" s="624"/>
      <c r="X8" s="624"/>
      <c r="Y8" s="625"/>
      <c r="Z8" s="626">
        <v>0.3</v>
      </c>
      <c r="AA8" s="626"/>
      <c r="AB8" s="626"/>
      <c r="AC8" s="626"/>
      <c r="AD8" s="627">
        <v>106788</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189814</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16666451</v>
      </c>
      <c r="CS8" s="624"/>
      <c r="CT8" s="624"/>
      <c r="CU8" s="624"/>
      <c r="CV8" s="624"/>
      <c r="CW8" s="624"/>
      <c r="CX8" s="624"/>
      <c r="CY8" s="625"/>
      <c r="CZ8" s="626">
        <v>40.9</v>
      </c>
      <c r="DA8" s="626"/>
      <c r="DB8" s="626"/>
      <c r="DC8" s="626"/>
      <c r="DD8" s="632">
        <v>535154</v>
      </c>
      <c r="DE8" s="624"/>
      <c r="DF8" s="624"/>
      <c r="DG8" s="624"/>
      <c r="DH8" s="624"/>
      <c r="DI8" s="624"/>
      <c r="DJ8" s="624"/>
      <c r="DK8" s="624"/>
      <c r="DL8" s="624"/>
      <c r="DM8" s="624"/>
      <c r="DN8" s="624"/>
      <c r="DO8" s="624"/>
      <c r="DP8" s="625"/>
      <c r="DQ8" s="632">
        <v>8441136</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91063</v>
      </c>
      <c r="S9" s="624"/>
      <c r="T9" s="624"/>
      <c r="U9" s="624"/>
      <c r="V9" s="624"/>
      <c r="W9" s="624"/>
      <c r="X9" s="624"/>
      <c r="Y9" s="625"/>
      <c r="Z9" s="626">
        <v>0.2</v>
      </c>
      <c r="AA9" s="626"/>
      <c r="AB9" s="626"/>
      <c r="AC9" s="626"/>
      <c r="AD9" s="627">
        <v>91063</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5003698</v>
      </c>
      <c r="BH9" s="624"/>
      <c r="BI9" s="624"/>
      <c r="BJ9" s="624"/>
      <c r="BK9" s="624"/>
      <c r="BL9" s="624"/>
      <c r="BM9" s="624"/>
      <c r="BN9" s="625"/>
      <c r="BO9" s="626">
        <v>38</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3184076</v>
      </c>
      <c r="CS9" s="624"/>
      <c r="CT9" s="624"/>
      <c r="CU9" s="624"/>
      <c r="CV9" s="624"/>
      <c r="CW9" s="624"/>
      <c r="CX9" s="624"/>
      <c r="CY9" s="625"/>
      <c r="CZ9" s="626">
        <v>7.8</v>
      </c>
      <c r="DA9" s="626"/>
      <c r="DB9" s="626"/>
      <c r="DC9" s="626"/>
      <c r="DD9" s="632">
        <v>229045</v>
      </c>
      <c r="DE9" s="624"/>
      <c r="DF9" s="624"/>
      <c r="DG9" s="624"/>
      <c r="DH9" s="624"/>
      <c r="DI9" s="624"/>
      <c r="DJ9" s="624"/>
      <c r="DK9" s="624"/>
      <c r="DL9" s="624"/>
      <c r="DM9" s="624"/>
      <c r="DN9" s="624"/>
      <c r="DO9" s="624"/>
      <c r="DP9" s="625"/>
      <c r="DQ9" s="632">
        <v>2507750</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2155792</v>
      </c>
      <c r="S10" s="624"/>
      <c r="T10" s="624"/>
      <c r="U10" s="624"/>
      <c r="V10" s="624"/>
      <c r="W10" s="624"/>
      <c r="X10" s="624"/>
      <c r="Y10" s="625"/>
      <c r="Z10" s="626">
        <v>5.2</v>
      </c>
      <c r="AA10" s="626"/>
      <c r="AB10" s="626"/>
      <c r="AC10" s="626"/>
      <c r="AD10" s="627">
        <v>2155792</v>
      </c>
      <c r="AE10" s="627"/>
      <c r="AF10" s="627"/>
      <c r="AG10" s="627"/>
      <c r="AH10" s="627"/>
      <c r="AI10" s="627"/>
      <c r="AJ10" s="627"/>
      <c r="AK10" s="627"/>
      <c r="AL10" s="628">
        <v>9.4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289173</v>
      </c>
      <c r="BH10" s="624"/>
      <c r="BI10" s="624"/>
      <c r="BJ10" s="624"/>
      <c r="BK10" s="624"/>
      <c r="BL10" s="624"/>
      <c r="BM10" s="624"/>
      <c r="BN10" s="625"/>
      <c r="BO10" s="626">
        <v>2.2000000000000002</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130404</v>
      </c>
      <c r="CS10" s="624"/>
      <c r="CT10" s="624"/>
      <c r="CU10" s="624"/>
      <c r="CV10" s="624"/>
      <c r="CW10" s="624"/>
      <c r="CX10" s="624"/>
      <c r="CY10" s="625"/>
      <c r="CZ10" s="626">
        <v>0.3</v>
      </c>
      <c r="DA10" s="626"/>
      <c r="DB10" s="626"/>
      <c r="DC10" s="626"/>
      <c r="DD10" s="632" t="s">
        <v>107</v>
      </c>
      <c r="DE10" s="624"/>
      <c r="DF10" s="624"/>
      <c r="DG10" s="624"/>
      <c r="DH10" s="624"/>
      <c r="DI10" s="624"/>
      <c r="DJ10" s="624"/>
      <c r="DK10" s="624"/>
      <c r="DL10" s="624"/>
      <c r="DM10" s="624"/>
      <c r="DN10" s="624"/>
      <c r="DO10" s="624"/>
      <c r="DP10" s="625"/>
      <c r="DQ10" s="632">
        <v>4320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7381</v>
      </c>
      <c r="S11" s="624"/>
      <c r="T11" s="624"/>
      <c r="U11" s="624"/>
      <c r="V11" s="624"/>
      <c r="W11" s="624"/>
      <c r="X11" s="624"/>
      <c r="Y11" s="625"/>
      <c r="Z11" s="626">
        <v>0</v>
      </c>
      <c r="AA11" s="626"/>
      <c r="AB11" s="626"/>
      <c r="AC11" s="626"/>
      <c r="AD11" s="627">
        <v>7381</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862002</v>
      </c>
      <c r="BH11" s="624"/>
      <c r="BI11" s="624"/>
      <c r="BJ11" s="624"/>
      <c r="BK11" s="624"/>
      <c r="BL11" s="624"/>
      <c r="BM11" s="624"/>
      <c r="BN11" s="625"/>
      <c r="BO11" s="626">
        <v>6.5</v>
      </c>
      <c r="BP11" s="626"/>
      <c r="BQ11" s="626"/>
      <c r="BR11" s="626"/>
      <c r="BS11" s="632">
        <v>156883</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759945</v>
      </c>
      <c r="CS11" s="624"/>
      <c r="CT11" s="624"/>
      <c r="CU11" s="624"/>
      <c r="CV11" s="624"/>
      <c r="CW11" s="624"/>
      <c r="CX11" s="624"/>
      <c r="CY11" s="625"/>
      <c r="CZ11" s="626">
        <v>1.9</v>
      </c>
      <c r="DA11" s="626"/>
      <c r="DB11" s="626"/>
      <c r="DC11" s="626"/>
      <c r="DD11" s="632">
        <v>210567</v>
      </c>
      <c r="DE11" s="624"/>
      <c r="DF11" s="624"/>
      <c r="DG11" s="624"/>
      <c r="DH11" s="624"/>
      <c r="DI11" s="624"/>
      <c r="DJ11" s="624"/>
      <c r="DK11" s="624"/>
      <c r="DL11" s="624"/>
      <c r="DM11" s="624"/>
      <c r="DN11" s="624"/>
      <c r="DO11" s="624"/>
      <c r="DP11" s="625"/>
      <c r="DQ11" s="632">
        <v>509580</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5711721</v>
      </c>
      <c r="BH12" s="624"/>
      <c r="BI12" s="624"/>
      <c r="BJ12" s="624"/>
      <c r="BK12" s="624"/>
      <c r="BL12" s="624"/>
      <c r="BM12" s="624"/>
      <c r="BN12" s="625"/>
      <c r="BO12" s="626">
        <v>43.3</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641148</v>
      </c>
      <c r="CS12" s="624"/>
      <c r="CT12" s="624"/>
      <c r="CU12" s="624"/>
      <c r="CV12" s="624"/>
      <c r="CW12" s="624"/>
      <c r="CX12" s="624"/>
      <c r="CY12" s="625"/>
      <c r="CZ12" s="626">
        <v>1.6</v>
      </c>
      <c r="DA12" s="626"/>
      <c r="DB12" s="626"/>
      <c r="DC12" s="626"/>
      <c r="DD12" s="632">
        <v>2819</v>
      </c>
      <c r="DE12" s="624"/>
      <c r="DF12" s="624"/>
      <c r="DG12" s="624"/>
      <c r="DH12" s="624"/>
      <c r="DI12" s="624"/>
      <c r="DJ12" s="624"/>
      <c r="DK12" s="624"/>
      <c r="DL12" s="624"/>
      <c r="DM12" s="624"/>
      <c r="DN12" s="624"/>
      <c r="DO12" s="624"/>
      <c r="DP12" s="625"/>
      <c r="DQ12" s="632">
        <v>404875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67937</v>
      </c>
      <c r="S13" s="624"/>
      <c r="T13" s="624"/>
      <c r="U13" s="624"/>
      <c r="V13" s="624"/>
      <c r="W13" s="624"/>
      <c r="X13" s="624"/>
      <c r="Y13" s="625"/>
      <c r="Z13" s="626">
        <v>0.2</v>
      </c>
      <c r="AA13" s="626"/>
      <c r="AB13" s="626"/>
      <c r="AC13" s="626"/>
      <c r="AD13" s="627">
        <v>67937</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5701697</v>
      </c>
      <c r="BH13" s="624"/>
      <c r="BI13" s="624"/>
      <c r="BJ13" s="624"/>
      <c r="BK13" s="624"/>
      <c r="BL13" s="624"/>
      <c r="BM13" s="624"/>
      <c r="BN13" s="625"/>
      <c r="BO13" s="626">
        <v>43.3</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3119615</v>
      </c>
      <c r="CS13" s="624"/>
      <c r="CT13" s="624"/>
      <c r="CU13" s="624"/>
      <c r="CV13" s="624"/>
      <c r="CW13" s="624"/>
      <c r="CX13" s="624"/>
      <c r="CY13" s="625"/>
      <c r="CZ13" s="626">
        <v>7.7</v>
      </c>
      <c r="DA13" s="626"/>
      <c r="DB13" s="626"/>
      <c r="DC13" s="626"/>
      <c r="DD13" s="632">
        <v>1829860</v>
      </c>
      <c r="DE13" s="624"/>
      <c r="DF13" s="624"/>
      <c r="DG13" s="624"/>
      <c r="DH13" s="624"/>
      <c r="DI13" s="624"/>
      <c r="DJ13" s="624"/>
      <c r="DK13" s="624"/>
      <c r="DL13" s="624"/>
      <c r="DM13" s="624"/>
      <c r="DN13" s="624"/>
      <c r="DO13" s="624"/>
      <c r="DP13" s="625"/>
      <c r="DQ13" s="632">
        <v>1705774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291333</v>
      </c>
      <c r="BH14" s="624"/>
      <c r="BI14" s="624"/>
      <c r="BJ14" s="624"/>
      <c r="BK14" s="624"/>
      <c r="BL14" s="624"/>
      <c r="BM14" s="624"/>
      <c r="BN14" s="625"/>
      <c r="BO14" s="626">
        <v>2.2000000000000002</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1296402</v>
      </c>
      <c r="CS14" s="624"/>
      <c r="CT14" s="624"/>
      <c r="CU14" s="624"/>
      <c r="CV14" s="624"/>
      <c r="CW14" s="624"/>
      <c r="CX14" s="624"/>
      <c r="CY14" s="625"/>
      <c r="CZ14" s="626">
        <v>3.2</v>
      </c>
      <c r="DA14" s="626"/>
      <c r="DB14" s="626"/>
      <c r="DC14" s="626"/>
      <c r="DD14" s="632">
        <v>152903</v>
      </c>
      <c r="DE14" s="624"/>
      <c r="DF14" s="624"/>
      <c r="DG14" s="624"/>
      <c r="DH14" s="624"/>
      <c r="DI14" s="624"/>
      <c r="DJ14" s="624"/>
      <c r="DK14" s="624"/>
      <c r="DL14" s="624"/>
      <c r="DM14" s="624"/>
      <c r="DN14" s="624"/>
      <c r="DO14" s="624"/>
      <c r="DP14" s="625"/>
      <c r="DQ14" s="632">
        <v>1093477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68299</v>
      </c>
      <c r="S15" s="624"/>
      <c r="T15" s="624"/>
      <c r="U15" s="624"/>
      <c r="V15" s="624"/>
      <c r="W15" s="624"/>
      <c r="X15" s="624"/>
      <c r="Y15" s="625"/>
      <c r="Z15" s="626">
        <v>0.2</v>
      </c>
      <c r="AA15" s="626"/>
      <c r="AB15" s="626"/>
      <c r="AC15" s="626"/>
      <c r="AD15" s="627">
        <v>68299</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806485</v>
      </c>
      <c r="BH15" s="624"/>
      <c r="BI15" s="624"/>
      <c r="BJ15" s="624"/>
      <c r="BK15" s="624"/>
      <c r="BL15" s="624"/>
      <c r="BM15" s="624"/>
      <c r="BN15" s="625"/>
      <c r="BO15" s="626">
        <v>6.1</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5256923</v>
      </c>
      <c r="CS15" s="624"/>
      <c r="CT15" s="624"/>
      <c r="CU15" s="624"/>
      <c r="CV15" s="624"/>
      <c r="CW15" s="624"/>
      <c r="CX15" s="624"/>
      <c r="CY15" s="625"/>
      <c r="CZ15" s="626">
        <v>12.9</v>
      </c>
      <c r="DA15" s="626"/>
      <c r="DB15" s="626"/>
      <c r="DC15" s="626"/>
      <c r="DD15" s="632">
        <v>1729004</v>
      </c>
      <c r="DE15" s="624"/>
      <c r="DF15" s="624"/>
      <c r="DG15" s="624"/>
      <c r="DH15" s="624"/>
      <c r="DI15" s="624"/>
      <c r="DJ15" s="624"/>
      <c r="DK15" s="624"/>
      <c r="DL15" s="624"/>
      <c r="DM15" s="624"/>
      <c r="DN15" s="624"/>
      <c r="DO15" s="624"/>
      <c r="DP15" s="625"/>
      <c r="DQ15" s="632">
        <v>3261841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7143861</v>
      </c>
      <c r="S16" s="624"/>
      <c r="T16" s="624"/>
      <c r="U16" s="624"/>
      <c r="V16" s="624"/>
      <c r="W16" s="624"/>
      <c r="X16" s="624"/>
      <c r="Y16" s="625"/>
      <c r="Z16" s="626">
        <v>17.2</v>
      </c>
      <c r="AA16" s="626"/>
      <c r="AB16" s="626"/>
      <c r="AC16" s="626"/>
      <c r="AD16" s="627">
        <v>6741134</v>
      </c>
      <c r="AE16" s="627"/>
      <c r="AF16" s="627"/>
      <c r="AG16" s="627"/>
      <c r="AH16" s="627"/>
      <c r="AI16" s="627"/>
      <c r="AJ16" s="627"/>
      <c r="AK16" s="627"/>
      <c r="AL16" s="628">
        <v>29.4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19453</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16953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6741134</v>
      </c>
      <c r="S17" s="624"/>
      <c r="T17" s="624"/>
      <c r="U17" s="624"/>
      <c r="V17" s="624"/>
      <c r="W17" s="624"/>
      <c r="X17" s="624"/>
      <c r="Y17" s="625"/>
      <c r="Z17" s="626">
        <v>16.2</v>
      </c>
      <c r="AA17" s="626"/>
      <c r="AB17" s="626"/>
      <c r="AC17" s="626"/>
      <c r="AD17" s="627">
        <v>6741134</v>
      </c>
      <c r="AE17" s="627"/>
      <c r="AF17" s="627"/>
      <c r="AG17" s="627"/>
      <c r="AH17" s="627"/>
      <c r="AI17" s="627"/>
      <c r="AJ17" s="627"/>
      <c r="AK17" s="627"/>
      <c r="AL17" s="628">
        <v>29.4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4211613</v>
      </c>
      <c r="CS17" s="624"/>
      <c r="CT17" s="624"/>
      <c r="CU17" s="624"/>
      <c r="CV17" s="624"/>
      <c r="CW17" s="624"/>
      <c r="CX17" s="624"/>
      <c r="CY17" s="625"/>
      <c r="CZ17" s="626">
        <v>10.3</v>
      </c>
      <c r="DA17" s="626"/>
      <c r="DB17" s="626"/>
      <c r="DC17" s="626"/>
      <c r="DD17" s="632" t="s">
        <v>107</v>
      </c>
      <c r="DE17" s="624"/>
      <c r="DF17" s="624"/>
      <c r="DG17" s="624"/>
      <c r="DH17" s="624"/>
      <c r="DI17" s="624"/>
      <c r="DJ17" s="624"/>
      <c r="DK17" s="624"/>
      <c r="DL17" s="624"/>
      <c r="DM17" s="624"/>
      <c r="DN17" s="624"/>
      <c r="DO17" s="624"/>
      <c r="DP17" s="625"/>
      <c r="DQ17" s="632">
        <v>4166607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402726</v>
      </c>
      <c r="S18" s="624"/>
      <c r="T18" s="624"/>
      <c r="U18" s="624"/>
      <c r="V18" s="624"/>
      <c r="W18" s="624"/>
      <c r="X18" s="624"/>
      <c r="Y18" s="625"/>
      <c r="Z18" s="626">
        <v>1</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27193</v>
      </c>
      <c r="BH19" s="624"/>
      <c r="BI19" s="624"/>
      <c r="BJ19" s="624"/>
      <c r="BK19" s="624"/>
      <c r="BL19" s="624"/>
      <c r="BM19" s="624"/>
      <c r="BN19" s="625"/>
      <c r="BO19" s="626">
        <v>0.2</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23176279</v>
      </c>
      <c r="S20" s="624"/>
      <c r="T20" s="624"/>
      <c r="U20" s="624"/>
      <c r="V20" s="624"/>
      <c r="W20" s="624"/>
      <c r="X20" s="624"/>
      <c r="Y20" s="625"/>
      <c r="Z20" s="626">
        <v>55.7</v>
      </c>
      <c r="AA20" s="626"/>
      <c r="AB20" s="626"/>
      <c r="AC20" s="626"/>
      <c r="AD20" s="627">
        <v>22773552</v>
      </c>
      <c r="AE20" s="627"/>
      <c r="AF20" s="627"/>
      <c r="AG20" s="627"/>
      <c r="AH20" s="627"/>
      <c r="AI20" s="627"/>
      <c r="AJ20" s="627"/>
      <c r="AK20" s="627"/>
      <c r="AL20" s="628">
        <v>99.2</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27193</v>
      </c>
      <c r="BH20" s="624"/>
      <c r="BI20" s="624"/>
      <c r="BJ20" s="624"/>
      <c r="BK20" s="624"/>
      <c r="BL20" s="624"/>
      <c r="BM20" s="624"/>
      <c r="BN20" s="625"/>
      <c r="BO20" s="626">
        <v>0.2</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40757533</v>
      </c>
      <c r="CS20" s="624"/>
      <c r="CT20" s="624"/>
      <c r="CU20" s="624"/>
      <c r="CV20" s="624"/>
      <c r="CW20" s="624"/>
      <c r="CX20" s="624"/>
      <c r="CY20" s="625"/>
      <c r="CZ20" s="626">
        <v>100</v>
      </c>
      <c r="DA20" s="626"/>
      <c r="DB20" s="626"/>
      <c r="DC20" s="626"/>
      <c r="DD20" s="632">
        <v>5083916</v>
      </c>
      <c r="DE20" s="624"/>
      <c r="DF20" s="624"/>
      <c r="DG20" s="624"/>
      <c r="DH20" s="624"/>
      <c r="DI20" s="624"/>
      <c r="DJ20" s="624"/>
      <c r="DK20" s="624"/>
      <c r="DL20" s="624"/>
      <c r="DM20" s="624"/>
      <c r="DN20" s="624"/>
      <c r="DO20" s="624"/>
      <c r="DP20" s="625"/>
      <c r="DQ20" s="632">
        <v>26773232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29033</v>
      </c>
      <c r="S21" s="624"/>
      <c r="T21" s="624"/>
      <c r="U21" s="624"/>
      <c r="V21" s="624"/>
      <c r="W21" s="624"/>
      <c r="X21" s="624"/>
      <c r="Y21" s="625"/>
      <c r="Z21" s="626">
        <v>0.1</v>
      </c>
      <c r="AA21" s="626"/>
      <c r="AB21" s="626"/>
      <c r="AC21" s="626"/>
      <c r="AD21" s="627">
        <v>29033</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27193</v>
      </c>
      <c r="BH21" s="624"/>
      <c r="BI21" s="624"/>
      <c r="BJ21" s="624"/>
      <c r="BK21" s="624"/>
      <c r="BL21" s="624"/>
      <c r="BM21" s="624"/>
      <c r="BN21" s="625"/>
      <c r="BO21" s="626">
        <v>0.2</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389074</v>
      </c>
      <c r="S22" s="624"/>
      <c r="T22" s="624"/>
      <c r="U22" s="624"/>
      <c r="V22" s="624"/>
      <c r="W22" s="624"/>
      <c r="X22" s="624"/>
      <c r="Y22" s="625"/>
      <c r="Z22" s="626">
        <v>0.9</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872951</v>
      </c>
      <c r="S23" s="624"/>
      <c r="T23" s="624"/>
      <c r="U23" s="624"/>
      <c r="V23" s="624"/>
      <c r="W23" s="624"/>
      <c r="X23" s="624"/>
      <c r="Y23" s="625"/>
      <c r="Z23" s="626">
        <v>2.1</v>
      </c>
      <c r="AA23" s="626"/>
      <c r="AB23" s="626"/>
      <c r="AC23" s="626"/>
      <c r="AD23" s="627">
        <v>63075</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362714</v>
      </c>
      <c r="S24" s="624"/>
      <c r="T24" s="624"/>
      <c r="U24" s="624"/>
      <c r="V24" s="624"/>
      <c r="W24" s="624"/>
      <c r="X24" s="624"/>
      <c r="Y24" s="625"/>
      <c r="Z24" s="626">
        <v>0.9</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21569515</v>
      </c>
      <c r="CS24" s="613"/>
      <c r="CT24" s="613"/>
      <c r="CU24" s="613"/>
      <c r="CV24" s="613"/>
      <c r="CW24" s="613"/>
      <c r="CX24" s="613"/>
      <c r="CY24" s="614"/>
      <c r="CZ24" s="650">
        <v>52.9</v>
      </c>
      <c r="DA24" s="651"/>
      <c r="DB24" s="651"/>
      <c r="DC24" s="652"/>
      <c r="DD24" s="649">
        <v>14698349</v>
      </c>
      <c r="DE24" s="613"/>
      <c r="DF24" s="613"/>
      <c r="DG24" s="613"/>
      <c r="DH24" s="613"/>
      <c r="DI24" s="613"/>
      <c r="DJ24" s="613"/>
      <c r="DK24" s="614"/>
      <c r="DL24" s="649">
        <v>14601406</v>
      </c>
      <c r="DM24" s="613"/>
      <c r="DN24" s="613"/>
      <c r="DO24" s="613"/>
      <c r="DP24" s="613"/>
      <c r="DQ24" s="613"/>
      <c r="DR24" s="613"/>
      <c r="DS24" s="613"/>
      <c r="DT24" s="613"/>
      <c r="DU24" s="613"/>
      <c r="DV24" s="614"/>
      <c r="DW24" s="617">
        <v>58.5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5927238</v>
      </c>
      <c r="S25" s="624"/>
      <c r="T25" s="624"/>
      <c r="U25" s="624"/>
      <c r="V25" s="624"/>
      <c r="W25" s="624"/>
      <c r="X25" s="624"/>
      <c r="Y25" s="625"/>
      <c r="Z25" s="626">
        <v>14.2</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7345315</v>
      </c>
      <c r="CS25" s="655"/>
      <c r="CT25" s="655"/>
      <c r="CU25" s="655"/>
      <c r="CV25" s="655"/>
      <c r="CW25" s="655"/>
      <c r="CX25" s="655"/>
      <c r="CY25" s="656"/>
      <c r="CZ25" s="657">
        <v>18</v>
      </c>
      <c r="DA25" s="658"/>
      <c r="DB25" s="658"/>
      <c r="DC25" s="659"/>
      <c r="DD25" s="632">
        <v>6892586</v>
      </c>
      <c r="DE25" s="655"/>
      <c r="DF25" s="655"/>
      <c r="DG25" s="655"/>
      <c r="DH25" s="655"/>
      <c r="DI25" s="655"/>
      <c r="DJ25" s="655"/>
      <c r="DK25" s="656"/>
      <c r="DL25" s="632">
        <v>6818383</v>
      </c>
      <c r="DM25" s="655"/>
      <c r="DN25" s="655"/>
      <c r="DO25" s="655"/>
      <c r="DP25" s="655"/>
      <c r="DQ25" s="655"/>
      <c r="DR25" s="655"/>
      <c r="DS25" s="655"/>
      <c r="DT25" s="655"/>
      <c r="DU25" s="655"/>
      <c r="DV25" s="656"/>
      <c r="DW25" s="628">
        <v>27.3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4823385</v>
      </c>
      <c r="CS26" s="624"/>
      <c r="CT26" s="624"/>
      <c r="CU26" s="624"/>
      <c r="CV26" s="624"/>
      <c r="CW26" s="624"/>
      <c r="CX26" s="624"/>
      <c r="CY26" s="625"/>
      <c r="CZ26" s="657">
        <v>11.8</v>
      </c>
      <c r="DA26" s="658"/>
      <c r="DB26" s="658"/>
      <c r="DC26" s="659"/>
      <c r="DD26" s="632">
        <v>4437529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2847632</v>
      </c>
      <c r="S27" s="624"/>
      <c r="T27" s="624"/>
      <c r="U27" s="624"/>
      <c r="V27" s="624"/>
      <c r="W27" s="624"/>
      <c r="X27" s="624"/>
      <c r="Y27" s="625"/>
      <c r="Z27" s="626">
        <v>6.8</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13181419</v>
      </c>
      <c r="BH27" s="624"/>
      <c r="BI27" s="624"/>
      <c r="BJ27" s="624"/>
      <c r="BK27" s="624"/>
      <c r="BL27" s="624"/>
      <c r="BM27" s="624"/>
      <c r="BN27" s="625"/>
      <c r="BO27" s="626">
        <v>100</v>
      </c>
      <c r="BP27" s="626"/>
      <c r="BQ27" s="626"/>
      <c r="BR27" s="626"/>
      <c r="BS27" s="632">
        <v>156883</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10012587</v>
      </c>
      <c r="CS27" s="655"/>
      <c r="CT27" s="655"/>
      <c r="CU27" s="655"/>
      <c r="CV27" s="655"/>
      <c r="CW27" s="655"/>
      <c r="CX27" s="655"/>
      <c r="CY27" s="656"/>
      <c r="CZ27" s="657">
        <v>24.6</v>
      </c>
      <c r="DA27" s="658"/>
      <c r="DB27" s="658"/>
      <c r="DC27" s="659"/>
      <c r="DD27" s="632">
        <v>3639156</v>
      </c>
      <c r="DE27" s="655"/>
      <c r="DF27" s="655"/>
      <c r="DG27" s="655"/>
      <c r="DH27" s="655"/>
      <c r="DI27" s="655"/>
      <c r="DJ27" s="655"/>
      <c r="DK27" s="656"/>
      <c r="DL27" s="632">
        <v>3616416</v>
      </c>
      <c r="DM27" s="655"/>
      <c r="DN27" s="655"/>
      <c r="DO27" s="655"/>
      <c r="DP27" s="655"/>
      <c r="DQ27" s="655"/>
      <c r="DR27" s="655"/>
      <c r="DS27" s="655"/>
      <c r="DT27" s="655"/>
      <c r="DU27" s="655"/>
      <c r="DV27" s="656"/>
      <c r="DW27" s="628">
        <v>14.5</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205055</v>
      </c>
      <c r="S28" s="624"/>
      <c r="T28" s="624"/>
      <c r="U28" s="624"/>
      <c r="V28" s="624"/>
      <c r="W28" s="624"/>
      <c r="X28" s="624"/>
      <c r="Y28" s="625"/>
      <c r="Z28" s="626">
        <v>0.5</v>
      </c>
      <c r="AA28" s="626"/>
      <c r="AB28" s="626"/>
      <c r="AC28" s="626"/>
      <c r="AD28" s="627">
        <v>87926</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4211613</v>
      </c>
      <c r="CS28" s="624"/>
      <c r="CT28" s="624"/>
      <c r="CU28" s="624"/>
      <c r="CV28" s="624"/>
      <c r="CW28" s="624"/>
      <c r="CX28" s="624"/>
      <c r="CY28" s="625"/>
      <c r="CZ28" s="657">
        <v>10.3</v>
      </c>
      <c r="DA28" s="658"/>
      <c r="DB28" s="658"/>
      <c r="DC28" s="659"/>
      <c r="DD28" s="632">
        <v>4166607</v>
      </c>
      <c r="DE28" s="624"/>
      <c r="DF28" s="624"/>
      <c r="DG28" s="624"/>
      <c r="DH28" s="624"/>
      <c r="DI28" s="624"/>
      <c r="DJ28" s="624"/>
      <c r="DK28" s="625"/>
      <c r="DL28" s="632">
        <v>4166607</v>
      </c>
      <c r="DM28" s="624"/>
      <c r="DN28" s="624"/>
      <c r="DO28" s="624"/>
      <c r="DP28" s="624"/>
      <c r="DQ28" s="624"/>
      <c r="DR28" s="624"/>
      <c r="DS28" s="624"/>
      <c r="DT28" s="624"/>
      <c r="DU28" s="624"/>
      <c r="DV28" s="625"/>
      <c r="DW28" s="628">
        <v>16.7</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15669</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4211591</v>
      </c>
      <c r="CS29" s="655"/>
      <c r="CT29" s="655"/>
      <c r="CU29" s="655"/>
      <c r="CV29" s="655"/>
      <c r="CW29" s="655"/>
      <c r="CX29" s="655"/>
      <c r="CY29" s="656"/>
      <c r="CZ29" s="657">
        <v>10.3</v>
      </c>
      <c r="DA29" s="658"/>
      <c r="DB29" s="658"/>
      <c r="DC29" s="659"/>
      <c r="DD29" s="632">
        <v>4166585</v>
      </c>
      <c r="DE29" s="655"/>
      <c r="DF29" s="655"/>
      <c r="DG29" s="655"/>
      <c r="DH29" s="655"/>
      <c r="DI29" s="655"/>
      <c r="DJ29" s="655"/>
      <c r="DK29" s="656"/>
      <c r="DL29" s="632">
        <v>4166585</v>
      </c>
      <c r="DM29" s="655"/>
      <c r="DN29" s="655"/>
      <c r="DO29" s="655"/>
      <c r="DP29" s="655"/>
      <c r="DQ29" s="655"/>
      <c r="DR29" s="655"/>
      <c r="DS29" s="655"/>
      <c r="DT29" s="655"/>
      <c r="DU29" s="655"/>
      <c r="DV29" s="656"/>
      <c r="DW29" s="628">
        <v>16.7</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374330</v>
      </c>
      <c r="S30" s="624"/>
      <c r="T30" s="624"/>
      <c r="U30" s="624"/>
      <c r="V30" s="624"/>
      <c r="W30" s="624"/>
      <c r="X30" s="624"/>
      <c r="Y30" s="625"/>
      <c r="Z30" s="626">
        <v>0.9</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95.8</v>
      </c>
      <c r="BN30" s="682"/>
      <c r="BO30" s="682"/>
      <c r="BP30" s="682"/>
      <c r="BQ30" s="683"/>
      <c r="BR30" s="681">
        <v>98.7</v>
      </c>
      <c r="BS30" s="682"/>
      <c r="BT30" s="682"/>
      <c r="BU30" s="682"/>
      <c r="BV30" s="682"/>
      <c r="BW30" s="682"/>
      <c r="BX30" s="618">
        <v>95.5</v>
      </c>
      <c r="BY30" s="682"/>
      <c r="BZ30" s="682"/>
      <c r="CA30" s="682"/>
      <c r="CB30" s="683"/>
      <c r="CD30" s="686"/>
      <c r="CE30" s="687"/>
      <c r="CF30" s="637" t="s">
        <v>289</v>
      </c>
      <c r="CG30" s="638"/>
      <c r="CH30" s="638"/>
      <c r="CI30" s="638"/>
      <c r="CJ30" s="638"/>
      <c r="CK30" s="638"/>
      <c r="CL30" s="638"/>
      <c r="CM30" s="638"/>
      <c r="CN30" s="638"/>
      <c r="CO30" s="638"/>
      <c r="CP30" s="638"/>
      <c r="CQ30" s="639"/>
      <c r="CR30" s="623">
        <v>3732222</v>
      </c>
      <c r="CS30" s="624"/>
      <c r="CT30" s="624"/>
      <c r="CU30" s="624"/>
      <c r="CV30" s="624"/>
      <c r="CW30" s="624"/>
      <c r="CX30" s="624"/>
      <c r="CY30" s="625"/>
      <c r="CZ30" s="657">
        <v>9.1999999999999993</v>
      </c>
      <c r="DA30" s="658"/>
      <c r="DB30" s="658"/>
      <c r="DC30" s="659"/>
      <c r="DD30" s="632">
        <v>3690644</v>
      </c>
      <c r="DE30" s="624"/>
      <c r="DF30" s="624"/>
      <c r="DG30" s="624"/>
      <c r="DH30" s="624"/>
      <c r="DI30" s="624"/>
      <c r="DJ30" s="624"/>
      <c r="DK30" s="625"/>
      <c r="DL30" s="632">
        <v>3690644</v>
      </c>
      <c r="DM30" s="624"/>
      <c r="DN30" s="624"/>
      <c r="DO30" s="624"/>
      <c r="DP30" s="624"/>
      <c r="DQ30" s="624"/>
      <c r="DR30" s="624"/>
      <c r="DS30" s="624"/>
      <c r="DT30" s="624"/>
      <c r="DU30" s="624"/>
      <c r="DV30" s="625"/>
      <c r="DW30" s="628">
        <v>14.8</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1034384</v>
      </c>
      <c r="S31" s="624"/>
      <c r="T31" s="624"/>
      <c r="U31" s="624"/>
      <c r="V31" s="624"/>
      <c r="W31" s="624"/>
      <c r="X31" s="624"/>
      <c r="Y31" s="625"/>
      <c r="Z31" s="626">
        <v>2.5</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55"/>
      <c r="BI31" s="655"/>
      <c r="BJ31" s="655"/>
      <c r="BK31" s="655"/>
      <c r="BL31" s="655"/>
      <c r="BM31" s="629">
        <v>95.5</v>
      </c>
      <c r="BN31" s="679"/>
      <c r="BO31" s="679"/>
      <c r="BP31" s="679"/>
      <c r="BQ31" s="680"/>
      <c r="BR31" s="678">
        <v>98.7</v>
      </c>
      <c r="BS31" s="655"/>
      <c r="BT31" s="655"/>
      <c r="BU31" s="655"/>
      <c r="BV31" s="655"/>
      <c r="BW31" s="655"/>
      <c r="BX31" s="629">
        <v>95.6</v>
      </c>
      <c r="BY31" s="679"/>
      <c r="BZ31" s="679"/>
      <c r="CA31" s="679"/>
      <c r="CB31" s="680"/>
      <c r="CD31" s="686"/>
      <c r="CE31" s="687"/>
      <c r="CF31" s="637" t="s">
        <v>293</v>
      </c>
      <c r="CG31" s="638"/>
      <c r="CH31" s="638"/>
      <c r="CI31" s="638"/>
      <c r="CJ31" s="638"/>
      <c r="CK31" s="638"/>
      <c r="CL31" s="638"/>
      <c r="CM31" s="638"/>
      <c r="CN31" s="638"/>
      <c r="CO31" s="638"/>
      <c r="CP31" s="638"/>
      <c r="CQ31" s="639"/>
      <c r="CR31" s="623">
        <v>479369</v>
      </c>
      <c r="CS31" s="655"/>
      <c r="CT31" s="655"/>
      <c r="CU31" s="655"/>
      <c r="CV31" s="655"/>
      <c r="CW31" s="655"/>
      <c r="CX31" s="655"/>
      <c r="CY31" s="656"/>
      <c r="CZ31" s="657">
        <v>1.2</v>
      </c>
      <c r="DA31" s="658"/>
      <c r="DB31" s="658"/>
      <c r="DC31" s="659"/>
      <c r="DD31" s="632">
        <v>475941</v>
      </c>
      <c r="DE31" s="655"/>
      <c r="DF31" s="655"/>
      <c r="DG31" s="655"/>
      <c r="DH31" s="655"/>
      <c r="DI31" s="655"/>
      <c r="DJ31" s="655"/>
      <c r="DK31" s="656"/>
      <c r="DL31" s="632">
        <v>475941</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1403462</v>
      </c>
      <c r="S32" s="624"/>
      <c r="T32" s="624"/>
      <c r="U32" s="624"/>
      <c r="V32" s="624"/>
      <c r="W32" s="624"/>
      <c r="X32" s="624"/>
      <c r="Y32" s="625"/>
      <c r="Z32" s="626">
        <v>3.4</v>
      </c>
      <c r="AA32" s="626"/>
      <c r="AB32" s="626"/>
      <c r="AC32" s="626"/>
      <c r="AD32" s="627">
        <v>5971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95.6</v>
      </c>
      <c r="BN32" s="691"/>
      <c r="BO32" s="691"/>
      <c r="BP32" s="691"/>
      <c r="BQ32" s="693"/>
      <c r="BR32" s="690">
        <v>98.7</v>
      </c>
      <c r="BS32" s="691"/>
      <c r="BT32" s="691"/>
      <c r="BU32" s="691"/>
      <c r="BV32" s="691"/>
      <c r="BW32" s="691"/>
      <c r="BX32" s="692">
        <v>95</v>
      </c>
      <c r="BY32" s="691"/>
      <c r="BZ32" s="691"/>
      <c r="CA32" s="691"/>
      <c r="CB32" s="693"/>
      <c r="CD32" s="688"/>
      <c r="CE32" s="689"/>
      <c r="CF32" s="637" t="s">
        <v>296</v>
      </c>
      <c r="CG32" s="638"/>
      <c r="CH32" s="638"/>
      <c r="CI32" s="638"/>
      <c r="CJ32" s="638"/>
      <c r="CK32" s="638"/>
      <c r="CL32" s="638"/>
      <c r="CM32" s="638"/>
      <c r="CN32" s="638"/>
      <c r="CO32" s="638"/>
      <c r="CP32" s="638"/>
      <c r="CQ32" s="639"/>
      <c r="CR32" s="623">
        <v>22</v>
      </c>
      <c r="CS32" s="624"/>
      <c r="CT32" s="624"/>
      <c r="CU32" s="624"/>
      <c r="CV32" s="624"/>
      <c r="CW32" s="624"/>
      <c r="CX32" s="624"/>
      <c r="CY32" s="625"/>
      <c r="CZ32" s="657">
        <v>0</v>
      </c>
      <c r="DA32" s="658"/>
      <c r="DB32" s="658"/>
      <c r="DC32" s="659"/>
      <c r="DD32" s="632">
        <v>22</v>
      </c>
      <c r="DE32" s="624"/>
      <c r="DF32" s="624"/>
      <c r="DG32" s="624"/>
      <c r="DH32" s="624"/>
      <c r="DI32" s="624"/>
      <c r="DJ32" s="624"/>
      <c r="DK32" s="625"/>
      <c r="DL32" s="632">
        <v>22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4977400</v>
      </c>
      <c r="S33" s="624"/>
      <c r="T33" s="624"/>
      <c r="U33" s="624"/>
      <c r="V33" s="624"/>
      <c r="W33" s="624"/>
      <c r="X33" s="624"/>
      <c r="Y33" s="625"/>
      <c r="Z33" s="626">
        <v>12</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14084649</v>
      </c>
      <c r="CS33" s="655"/>
      <c r="CT33" s="655"/>
      <c r="CU33" s="655"/>
      <c r="CV33" s="655"/>
      <c r="CW33" s="655"/>
      <c r="CX33" s="655"/>
      <c r="CY33" s="656"/>
      <c r="CZ33" s="657">
        <v>34.6</v>
      </c>
      <c r="DA33" s="658"/>
      <c r="DB33" s="658"/>
      <c r="DC33" s="659"/>
      <c r="DD33" s="632">
        <v>11088327</v>
      </c>
      <c r="DE33" s="655"/>
      <c r="DF33" s="655"/>
      <c r="DG33" s="655"/>
      <c r="DH33" s="655"/>
      <c r="DI33" s="655"/>
      <c r="DJ33" s="655"/>
      <c r="DK33" s="656"/>
      <c r="DL33" s="632">
        <v>8195591</v>
      </c>
      <c r="DM33" s="655"/>
      <c r="DN33" s="655"/>
      <c r="DO33" s="655"/>
      <c r="DP33" s="655"/>
      <c r="DQ33" s="655"/>
      <c r="DR33" s="655"/>
      <c r="DS33" s="655"/>
      <c r="DT33" s="655"/>
      <c r="DU33" s="655"/>
      <c r="DV33" s="656"/>
      <c r="DW33" s="628">
        <v>32.799999999999997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5165856</v>
      </c>
      <c r="CS34" s="624"/>
      <c r="CT34" s="624"/>
      <c r="CU34" s="624"/>
      <c r="CV34" s="624"/>
      <c r="CW34" s="624"/>
      <c r="CX34" s="624"/>
      <c r="CY34" s="625"/>
      <c r="CZ34" s="657">
        <v>12.7</v>
      </c>
      <c r="DA34" s="658"/>
      <c r="DB34" s="658"/>
      <c r="DC34" s="659"/>
      <c r="DD34" s="632">
        <v>4130509</v>
      </c>
      <c r="DE34" s="624"/>
      <c r="DF34" s="624"/>
      <c r="DG34" s="624"/>
      <c r="DH34" s="624"/>
      <c r="DI34" s="624"/>
      <c r="DJ34" s="624"/>
      <c r="DK34" s="625"/>
      <c r="DL34" s="632">
        <v>3063858</v>
      </c>
      <c r="DM34" s="624"/>
      <c r="DN34" s="624"/>
      <c r="DO34" s="624"/>
      <c r="DP34" s="624"/>
      <c r="DQ34" s="624"/>
      <c r="DR34" s="624"/>
      <c r="DS34" s="624"/>
      <c r="DT34" s="624"/>
      <c r="DU34" s="624"/>
      <c r="DV34" s="625"/>
      <c r="DW34" s="628">
        <v>12.3</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2006900</v>
      </c>
      <c r="S35" s="624"/>
      <c r="T35" s="624"/>
      <c r="U35" s="624"/>
      <c r="V35" s="624"/>
      <c r="W35" s="624"/>
      <c r="X35" s="624"/>
      <c r="Y35" s="625"/>
      <c r="Z35" s="626">
        <v>4.8</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4739161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29079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242805</v>
      </c>
      <c r="CS35" s="655"/>
      <c r="CT35" s="655"/>
      <c r="CU35" s="655"/>
      <c r="CV35" s="655"/>
      <c r="CW35" s="655"/>
      <c r="CX35" s="655"/>
      <c r="CY35" s="656"/>
      <c r="CZ35" s="657">
        <v>0.6</v>
      </c>
      <c r="DA35" s="658"/>
      <c r="DB35" s="658"/>
      <c r="DC35" s="659"/>
      <c r="DD35" s="632">
        <v>186489</v>
      </c>
      <c r="DE35" s="655"/>
      <c r="DF35" s="655"/>
      <c r="DG35" s="655"/>
      <c r="DH35" s="655"/>
      <c r="DI35" s="655"/>
      <c r="DJ35" s="655"/>
      <c r="DK35" s="656"/>
      <c r="DL35" s="632">
        <v>183689</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41615221</v>
      </c>
      <c r="S36" s="696"/>
      <c r="T36" s="696"/>
      <c r="U36" s="696"/>
      <c r="V36" s="696"/>
      <c r="W36" s="696"/>
      <c r="X36" s="696"/>
      <c r="Y36" s="697"/>
      <c r="Z36" s="698">
        <v>100</v>
      </c>
      <c r="AA36" s="698"/>
      <c r="AB36" s="698"/>
      <c r="AC36" s="698"/>
      <c r="AD36" s="699">
        <v>22959557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782000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-294451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3068746</v>
      </c>
      <c r="CS36" s="624"/>
      <c r="CT36" s="624"/>
      <c r="CU36" s="624"/>
      <c r="CV36" s="624"/>
      <c r="CW36" s="624"/>
      <c r="CX36" s="624"/>
      <c r="CY36" s="625"/>
      <c r="CZ36" s="657">
        <v>7.5</v>
      </c>
      <c r="DA36" s="658"/>
      <c r="DB36" s="658"/>
      <c r="DC36" s="659"/>
      <c r="DD36" s="632">
        <v>2274615</v>
      </c>
      <c r="DE36" s="624"/>
      <c r="DF36" s="624"/>
      <c r="DG36" s="624"/>
      <c r="DH36" s="624"/>
      <c r="DI36" s="624"/>
      <c r="DJ36" s="624"/>
      <c r="DK36" s="625"/>
      <c r="DL36" s="632">
        <v>1505034</v>
      </c>
      <c r="DM36" s="624"/>
      <c r="DN36" s="624"/>
      <c r="DO36" s="624"/>
      <c r="DP36" s="624"/>
      <c r="DQ36" s="624"/>
      <c r="DR36" s="624"/>
      <c r="DS36" s="624"/>
      <c r="DT36" s="624"/>
      <c r="DU36" s="624"/>
      <c r="DV36" s="625"/>
      <c r="DW36" s="628">
        <v>6</v>
      </c>
      <c r="DX36" s="653"/>
      <c r="DY36" s="653"/>
      <c r="DZ36" s="653"/>
      <c r="EA36" s="653"/>
      <c r="EB36" s="653"/>
      <c r="EC36" s="654"/>
    </row>
    <row r="37" spans="2:133" ht="11.25" customHeight="1">
      <c r="AQ37" s="702" t="s">
        <v>311</v>
      </c>
      <c r="AR37" s="703"/>
      <c r="AS37" s="703"/>
      <c r="AT37" s="703"/>
      <c r="AU37" s="703"/>
      <c r="AV37" s="703"/>
      <c r="AW37" s="703"/>
      <c r="AX37" s="703"/>
      <c r="AY37" s="704"/>
      <c r="AZ37" s="623">
        <v>109578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15647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997368</v>
      </c>
      <c r="CS37" s="655"/>
      <c r="CT37" s="655"/>
      <c r="CU37" s="655"/>
      <c r="CV37" s="655"/>
      <c r="CW37" s="655"/>
      <c r="CX37" s="655"/>
      <c r="CY37" s="656"/>
      <c r="CZ37" s="657">
        <v>2.4</v>
      </c>
      <c r="DA37" s="658"/>
      <c r="DB37" s="658"/>
      <c r="DC37" s="659"/>
      <c r="DD37" s="632">
        <v>699228</v>
      </c>
      <c r="DE37" s="655"/>
      <c r="DF37" s="655"/>
      <c r="DG37" s="655"/>
      <c r="DH37" s="655"/>
      <c r="DI37" s="655"/>
      <c r="DJ37" s="655"/>
      <c r="DK37" s="656"/>
      <c r="DL37" s="632">
        <v>592305</v>
      </c>
      <c r="DM37" s="655"/>
      <c r="DN37" s="655"/>
      <c r="DO37" s="655"/>
      <c r="DP37" s="655"/>
      <c r="DQ37" s="655"/>
      <c r="DR37" s="655"/>
      <c r="DS37" s="655"/>
      <c r="DT37" s="655"/>
      <c r="DU37" s="655"/>
      <c r="DV37" s="656"/>
      <c r="DW37" s="628">
        <v>2.4</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25494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4629583</v>
      </c>
      <c r="CS38" s="624"/>
      <c r="CT38" s="624"/>
      <c r="CU38" s="624"/>
      <c r="CV38" s="624"/>
      <c r="CW38" s="624"/>
      <c r="CX38" s="624"/>
      <c r="CY38" s="625"/>
      <c r="CZ38" s="657">
        <v>11.4</v>
      </c>
      <c r="DA38" s="658"/>
      <c r="DB38" s="658"/>
      <c r="DC38" s="659"/>
      <c r="DD38" s="632">
        <v>3926714</v>
      </c>
      <c r="DE38" s="624"/>
      <c r="DF38" s="624"/>
      <c r="DG38" s="624"/>
      <c r="DH38" s="624"/>
      <c r="DI38" s="624"/>
      <c r="DJ38" s="624"/>
      <c r="DK38" s="625"/>
      <c r="DL38" s="632">
        <v>3443010</v>
      </c>
      <c r="DM38" s="624"/>
      <c r="DN38" s="624"/>
      <c r="DO38" s="624"/>
      <c r="DP38" s="624"/>
      <c r="DQ38" s="624"/>
      <c r="DR38" s="624"/>
      <c r="DS38" s="624"/>
      <c r="DT38" s="624"/>
      <c r="DU38" s="624"/>
      <c r="DV38" s="625"/>
      <c r="DW38" s="628">
        <v>13.8</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628575</v>
      </c>
      <c r="CS39" s="655"/>
      <c r="CT39" s="655"/>
      <c r="CU39" s="655"/>
      <c r="CV39" s="655"/>
      <c r="CW39" s="655"/>
      <c r="CX39" s="655"/>
      <c r="CY39" s="656"/>
      <c r="CZ39" s="657">
        <v>1.5</v>
      </c>
      <c r="DA39" s="658"/>
      <c r="DB39" s="658"/>
      <c r="DC39" s="659"/>
      <c r="DD39" s="632">
        <v>570000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1307680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349084</v>
      </c>
      <c r="CS40" s="624"/>
      <c r="CT40" s="624"/>
      <c r="CU40" s="624"/>
      <c r="CV40" s="624"/>
      <c r="CW40" s="624"/>
      <c r="CX40" s="624"/>
      <c r="CY40" s="625"/>
      <c r="CZ40" s="657">
        <v>0.9</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2539903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5103369</v>
      </c>
      <c r="CS42" s="624"/>
      <c r="CT42" s="624"/>
      <c r="CU42" s="624"/>
      <c r="CV42" s="624"/>
      <c r="CW42" s="624"/>
      <c r="CX42" s="624"/>
      <c r="CY42" s="625"/>
      <c r="CZ42" s="657">
        <v>12.5</v>
      </c>
      <c r="DA42" s="706"/>
      <c r="DB42" s="706"/>
      <c r="DC42" s="707"/>
      <c r="DD42" s="632">
        <v>986556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126820</v>
      </c>
      <c r="CS43" s="655"/>
      <c r="CT43" s="655"/>
      <c r="CU43" s="655"/>
      <c r="CV43" s="655"/>
      <c r="CW43" s="655"/>
      <c r="CX43" s="655"/>
      <c r="CY43" s="656"/>
      <c r="CZ43" s="657">
        <v>0.3</v>
      </c>
      <c r="DA43" s="658"/>
      <c r="DB43" s="658"/>
      <c r="DC43" s="659"/>
      <c r="DD43" s="632">
        <v>126820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5083916</v>
      </c>
      <c r="CS44" s="624"/>
      <c r="CT44" s="624"/>
      <c r="CU44" s="624"/>
      <c r="CV44" s="624"/>
      <c r="CW44" s="624"/>
      <c r="CX44" s="624"/>
      <c r="CY44" s="625"/>
      <c r="CZ44" s="657">
        <v>12.5</v>
      </c>
      <c r="DA44" s="706"/>
      <c r="DB44" s="706"/>
      <c r="DC44" s="707"/>
      <c r="DD44" s="632">
        <v>969603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1593417</v>
      </c>
      <c r="CS45" s="655"/>
      <c r="CT45" s="655"/>
      <c r="CU45" s="655"/>
      <c r="CV45" s="655"/>
      <c r="CW45" s="655"/>
      <c r="CX45" s="655"/>
      <c r="CY45" s="656"/>
      <c r="CZ45" s="657">
        <v>3.9</v>
      </c>
      <c r="DA45" s="658"/>
      <c r="DB45" s="658"/>
      <c r="DC45" s="659"/>
      <c r="DD45" s="632">
        <v>87973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3408377</v>
      </c>
      <c r="CS46" s="624"/>
      <c r="CT46" s="624"/>
      <c r="CU46" s="624"/>
      <c r="CV46" s="624"/>
      <c r="CW46" s="624"/>
      <c r="CX46" s="624"/>
      <c r="CY46" s="625"/>
      <c r="CZ46" s="657">
        <v>8.4</v>
      </c>
      <c r="DA46" s="706"/>
      <c r="DB46" s="706"/>
      <c r="DC46" s="707"/>
      <c r="DD46" s="632">
        <v>873115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19453</v>
      </c>
      <c r="CS47" s="655"/>
      <c r="CT47" s="655"/>
      <c r="CU47" s="655"/>
      <c r="CV47" s="655"/>
      <c r="CW47" s="655"/>
      <c r="CX47" s="655"/>
      <c r="CY47" s="656"/>
      <c r="CZ47" s="657">
        <v>0</v>
      </c>
      <c r="DA47" s="658"/>
      <c r="DB47" s="658"/>
      <c r="DC47" s="659"/>
      <c r="DD47" s="632">
        <v>16953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40757533</v>
      </c>
      <c r="CS49" s="691"/>
      <c r="CT49" s="691"/>
      <c r="CU49" s="691"/>
      <c r="CV49" s="691"/>
      <c r="CW49" s="691"/>
      <c r="CX49" s="691"/>
      <c r="CY49" s="718"/>
      <c r="CZ49" s="719">
        <v>100</v>
      </c>
      <c r="DA49" s="720"/>
      <c r="DB49" s="720"/>
      <c r="DC49" s="721"/>
      <c r="DD49" s="722">
        <v>26773232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41615</v>
      </c>
      <c r="R7" s="753"/>
      <c r="S7" s="753"/>
      <c r="T7" s="753"/>
      <c r="U7" s="753"/>
      <c r="V7" s="753">
        <v>40758</v>
      </c>
      <c r="W7" s="753"/>
      <c r="X7" s="753"/>
      <c r="Y7" s="753"/>
      <c r="Z7" s="753"/>
      <c r="AA7" s="753">
        <v>858</v>
      </c>
      <c r="AB7" s="753"/>
      <c r="AC7" s="753"/>
      <c r="AD7" s="753"/>
      <c r="AE7" s="754"/>
      <c r="AF7" s="755">
        <v>734</v>
      </c>
      <c r="AG7" s="756"/>
      <c r="AH7" s="756"/>
      <c r="AI7" s="756"/>
      <c r="AJ7" s="757"/>
      <c r="AK7" s="792">
        <v>374</v>
      </c>
      <c r="AL7" s="793"/>
      <c r="AM7" s="793"/>
      <c r="AN7" s="793"/>
      <c r="AO7" s="793"/>
      <c r="AP7" s="793">
        <v>54893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553</v>
      </c>
      <c r="BS7" s="796" t="s">
        <v>547</v>
      </c>
      <c r="BT7" s="797"/>
      <c r="BU7" s="797"/>
      <c r="BV7" s="797"/>
      <c r="BW7" s="797"/>
      <c r="BX7" s="797"/>
      <c r="BY7" s="797"/>
      <c r="BZ7" s="797"/>
      <c r="CA7" s="797"/>
      <c r="CB7" s="797"/>
      <c r="CC7" s="797"/>
      <c r="CD7" s="797"/>
      <c r="CE7" s="797"/>
      <c r="CF7" s="797"/>
      <c r="CG7" s="798"/>
      <c r="CH7" s="789">
        <v>55</v>
      </c>
      <c r="CI7" s="790"/>
      <c r="CJ7" s="790"/>
      <c r="CK7" s="790"/>
      <c r="CL7" s="791"/>
      <c r="CM7" s="789">
        <v>-223</v>
      </c>
      <c r="CN7" s="790"/>
      <c r="CO7" s="790"/>
      <c r="CP7" s="790"/>
      <c r="CQ7" s="791"/>
      <c r="CR7" s="789">
        <v>108</v>
      </c>
      <c r="CS7" s="790"/>
      <c r="CT7" s="790"/>
      <c r="CU7" s="790"/>
      <c r="CV7" s="791"/>
      <c r="CW7" s="789" t="s">
        <v>558</v>
      </c>
      <c r="CX7" s="790"/>
      <c r="CY7" s="790"/>
      <c r="CZ7" s="790"/>
      <c r="DA7" s="791"/>
      <c r="DB7" s="789" t="s">
        <v>555</v>
      </c>
      <c r="DC7" s="790"/>
      <c r="DD7" s="790"/>
      <c r="DE7" s="790"/>
      <c r="DF7" s="791"/>
      <c r="DG7" s="789" t="s">
        <v>558</v>
      </c>
      <c r="DH7" s="790"/>
      <c r="DI7" s="790"/>
      <c r="DJ7" s="790"/>
      <c r="DK7" s="791"/>
      <c r="DL7" s="789">
        <v>358</v>
      </c>
      <c r="DM7" s="790"/>
      <c r="DN7" s="790"/>
      <c r="DO7" s="790"/>
      <c r="DP7" s="791"/>
      <c r="DQ7" s="789">
        <v>358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0</v>
      </c>
      <c r="CI8" s="800"/>
      <c r="CJ8" s="800"/>
      <c r="CK8" s="800"/>
      <c r="CL8" s="801"/>
      <c r="CM8" s="799">
        <v>223</v>
      </c>
      <c r="CN8" s="800"/>
      <c r="CO8" s="800"/>
      <c r="CP8" s="800"/>
      <c r="CQ8" s="801"/>
      <c r="CR8" s="799">
        <v>5</v>
      </c>
      <c r="CS8" s="800"/>
      <c r="CT8" s="800"/>
      <c r="CU8" s="800"/>
      <c r="CV8" s="801"/>
      <c r="CW8" s="799" t="s">
        <v>558</v>
      </c>
      <c r="CX8" s="800"/>
      <c r="CY8" s="800"/>
      <c r="CZ8" s="800"/>
      <c r="DA8" s="801"/>
      <c r="DB8" s="799">
        <v>1101</v>
      </c>
      <c r="DC8" s="800"/>
      <c r="DD8" s="800"/>
      <c r="DE8" s="800"/>
      <c r="DF8" s="801"/>
      <c r="DG8" s="799" t="s">
        <v>559</v>
      </c>
      <c r="DH8" s="800"/>
      <c r="DI8" s="800"/>
      <c r="DJ8" s="800"/>
      <c r="DK8" s="801"/>
      <c r="DL8" s="799" t="s">
        <v>558</v>
      </c>
      <c r="DM8" s="800"/>
      <c r="DN8" s="800"/>
      <c r="DO8" s="800"/>
      <c r="DP8" s="801"/>
      <c r="DQ8" s="799" t="s">
        <v>558</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-5</v>
      </c>
      <c r="CI9" s="800"/>
      <c r="CJ9" s="800"/>
      <c r="CK9" s="800"/>
      <c r="CL9" s="801"/>
      <c r="CM9" s="799">
        <v>142</v>
      </c>
      <c r="CN9" s="800"/>
      <c r="CO9" s="800"/>
      <c r="CP9" s="800"/>
      <c r="CQ9" s="801"/>
      <c r="CR9" s="799">
        <v>5</v>
      </c>
      <c r="CS9" s="800"/>
      <c r="CT9" s="800"/>
      <c r="CU9" s="800"/>
      <c r="CV9" s="801"/>
      <c r="CW9" s="799" t="s">
        <v>558</v>
      </c>
      <c r="CX9" s="800"/>
      <c r="CY9" s="800"/>
      <c r="CZ9" s="800"/>
      <c r="DA9" s="801"/>
      <c r="DB9" s="799" t="s">
        <v>556</v>
      </c>
      <c r="DC9" s="800"/>
      <c r="DD9" s="800"/>
      <c r="DE9" s="800"/>
      <c r="DF9" s="801"/>
      <c r="DG9" s="799" t="s">
        <v>560</v>
      </c>
      <c r="DH9" s="800"/>
      <c r="DI9" s="800"/>
      <c r="DJ9" s="800"/>
      <c r="DK9" s="801"/>
      <c r="DL9" s="799" t="s">
        <v>558</v>
      </c>
      <c r="DM9" s="800"/>
      <c r="DN9" s="800"/>
      <c r="DO9" s="800"/>
      <c r="DP9" s="801"/>
      <c r="DQ9" s="799" t="s">
        <v>558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550</v>
      </c>
      <c r="BT10" s="787"/>
      <c r="BU10" s="787"/>
      <c r="BV10" s="787"/>
      <c r="BW10" s="787"/>
      <c r="BX10" s="787"/>
      <c r="BY10" s="787"/>
      <c r="BZ10" s="787"/>
      <c r="CA10" s="787"/>
      <c r="CB10" s="787"/>
      <c r="CC10" s="787"/>
      <c r="CD10" s="787"/>
      <c r="CE10" s="787"/>
      <c r="CF10" s="787"/>
      <c r="CG10" s="788"/>
      <c r="CH10" s="799">
        <v>2</v>
      </c>
      <c r="CI10" s="800"/>
      <c r="CJ10" s="800"/>
      <c r="CK10" s="800"/>
      <c r="CL10" s="801"/>
      <c r="CM10" s="799">
        <v>51</v>
      </c>
      <c r="CN10" s="800"/>
      <c r="CO10" s="800"/>
      <c r="CP10" s="800"/>
      <c r="CQ10" s="801"/>
      <c r="CR10" s="799">
        <v>20</v>
      </c>
      <c r="CS10" s="800"/>
      <c r="CT10" s="800"/>
      <c r="CU10" s="800"/>
      <c r="CV10" s="801"/>
      <c r="CW10" s="799">
        <v>27</v>
      </c>
      <c r="CX10" s="800"/>
      <c r="CY10" s="800"/>
      <c r="CZ10" s="800"/>
      <c r="DA10" s="801"/>
      <c r="DB10" s="799" t="s">
        <v>556</v>
      </c>
      <c r="DC10" s="800"/>
      <c r="DD10" s="800"/>
      <c r="DE10" s="800"/>
      <c r="DF10" s="801"/>
      <c r="DG10" s="799" t="s">
        <v>558</v>
      </c>
      <c r="DH10" s="800"/>
      <c r="DI10" s="800"/>
      <c r="DJ10" s="800"/>
      <c r="DK10" s="801"/>
      <c r="DL10" s="799" t="s">
        <v>558</v>
      </c>
      <c r="DM10" s="800"/>
      <c r="DN10" s="800"/>
      <c r="DO10" s="800"/>
      <c r="DP10" s="801"/>
      <c r="DQ10" s="799" t="s">
        <v>558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551</v>
      </c>
      <c r="BT11" s="787"/>
      <c r="BU11" s="787"/>
      <c r="BV11" s="787"/>
      <c r="BW11" s="787"/>
      <c r="BX11" s="787"/>
      <c r="BY11" s="787"/>
      <c r="BZ11" s="787"/>
      <c r="CA11" s="787"/>
      <c r="CB11" s="787"/>
      <c r="CC11" s="787"/>
      <c r="CD11" s="787"/>
      <c r="CE11" s="787"/>
      <c r="CF11" s="787"/>
      <c r="CG11" s="788"/>
      <c r="CH11" s="799">
        <v>-11</v>
      </c>
      <c r="CI11" s="800"/>
      <c r="CJ11" s="800"/>
      <c r="CK11" s="800"/>
      <c r="CL11" s="801"/>
      <c r="CM11" s="799">
        <v>236</v>
      </c>
      <c r="CN11" s="800"/>
      <c r="CO11" s="800"/>
      <c r="CP11" s="800"/>
      <c r="CQ11" s="801"/>
      <c r="CR11" s="799">
        <v>30</v>
      </c>
      <c r="CS11" s="800"/>
      <c r="CT11" s="800"/>
      <c r="CU11" s="800"/>
      <c r="CV11" s="801"/>
      <c r="CW11" s="799" t="s">
        <v>558</v>
      </c>
      <c r="CX11" s="800"/>
      <c r="CY11" s="800"/>
      <c r="CZ11" s="800"/>
      <c r="DA11" s="801"/>
      <c r="DB11" s="799" t="s">
        <v>556</v>
      </c>
      <c r="DC11" s="800"/>
      <c r="DD11" s="800"/>
      <c r="DE11" s="800"/>
      <c r="DF11" s="801"/>
      <c r="DG11" s="799" t="s">
        <v>558</v>
      </c>
      <c r="DH11" s="800"/>
      <c r="DI11" s="800"/>
      <c r="DJ11" s="800"/>
      <c r="DK11" s="801"/>
      <c r="DL11" s="799" t="s">
        <v>558</v>
      </c>
      <c r="DM11" s="800"/>
      <c r="DN11" s="800"/>
      <c r="DO11" s="800"/>
      <c r="DP11" s="801"/>
      <c r="DQ11" s="799" t="s">
        <v>558</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552</v>
      </c>
      <c r="BT12" s="787"/>
      <c r="BU12" s="787"/>
      <c r="BV12" s="787"/>
      <c r="BW12" s="787"/>
      <c r="BX12" s="787"/>
      <c r="BY12" s="787"/>
      <c r="BZ12" s="787"/>
      <c r="CA12" s="787"/>
      <c r="CB12" s="787"/>
      <c r="CC12" s="787"/>
      <c r="CD12" s="787"/>
      <c r="CE12" s="787"/>
      <c r="CF12" s="787"/>
      <c r="CG12" s="788"/>
      <c r="CH12" s="799">
        <v>24</v>
      </c>
      <c r="CI12" s="800"/>
      <c r="CJ12" s="800"/>
      <c r="CK12" s="800"/>
      <c r="CL12" s="801"/>
      <c r="CM12" s="799">
        <v>669</v>
      </c>
      <c r="CN12" s="800"/>
      <c r="CO12" s="800"/>
      <c r="CP12" s="800"/>
      <c r="CQ12" s="801"/>
      <c r="CR12" s="799">
        <v>140</v>
      </c>
      <c r="CS12" s="800"/>
      <c r="CT12" s="800"/>
      <c r="CU12" s="800"/>
      <c r="CV12" s="801"/>
      <c r="CW12" s="799" t="s">
        <v>558</v>
      </c>
      <c r="CX12" s="800"/>
      <c r="CY12" s="800"/>
      <c r="CZ12" s="800"/>
      <c r="DA12" s="801"/>
      <c r="DB12" s="799" t="s">
        <v>556</v>
      </c>
      <c r="DC12" s="800"/>
      <c r="DD12" s="800"/>
      <c r="DE12" s="800"/>
      <c r="DF12" s="801"/>
      <c r="DG12" s="799" t="s">
        <v>558</v>
      </c>
      <c r="DH12" s="800"/>
      <c r="DI12" s="800"/>
      <c r="DJ12" s="800"/>
      <c r="DK12" s="801"/>
      <c r="DL12" s="799" t="s">
        <v>558</v>
      </c>
      <c r="DM12" s="800"/>
      <c r="DN12" s="800"/>
      <c r="DO12" s="800"/>
      <c r="DP12" s="801"/>
      <c r="DQ12" s="799" t="s">
        <v>558</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41615</v>
      </c>
      <c r="R23" s="812"/>
      <c r="S23" s="812"/>
      <c r="T23" s="812"/>
      <c r="U23" s="812"/>
      <c r="V23" s="812">
        <v>40758</v>
      </c>
      <c r="W23" s="812"/>
      <c r="X23" s="812"/>
      <c r="Y23" s="812"/>
      <c r="Z23" s="812"/>
      <c r="AA23" s="812">
        <v>858</v>
      </c>
      <c r="AB23" s="812"/>
      <c r="AC23" s="812"/>
      <c r="AD23" s="812"/>
      <c r="AE23" s="813"/>
      <c r="AF23" s="814">
        <v>734</v>
      </c>
      <c r="AG23" s="812"/>
      <c r="AH23" s="812"/>
      <c r="AI23" s="812"/>
      <c r="AJ23" s="815"/>
      <c r="AK23" s="816"/>
      <c r="AL23" s="817"/>
      <c r="AM23" s="817"/>
      <c r="AN23" s="817"/>
      <c r="AO23" s="817"/>
      <c r="AP23" s="812">
        <v>54893</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14492</v>
      </c>
      <c r="R28" s="841"/>
      <c r="S28" s="841"/>
      <c r="T28" s="841"/>
      <c r="U28" s="841"/>
      <c r="V28" s="841">
        <v>14463</v>
      </c>
      <c r="W28" s="841"/>
      <c r="X28" s="841"/>
      <c r="Y28" s="841"/>
      <c r="Z28" s="841"/>
      <c r="AA28" s="841">
        <v>29</v>
      </c>
      <c r="AB28" s="841"/>
      <c r="AC28" s="841"/>
      <c r="AD28" s="841"/>
      <c r="AE28" s="842"/>
      <c r="AF28" s="843">
        <v>29</v>
      </c>
      <c r="AG28" s="841"/>
      <c r="AH28" s="841"/>
      <c r="AI28" s="841"/>
      <c r="AJ28" s="844"/>
      <c r="AK28" s="845">
        <v>1308</v>
      </c>
      <c r="AL28" s="836"/>
      <c r="AM28" s="836"/>
      <c r="AN28" s="836"/>
      <c r="AO28" s="836"/>
      <c r="AP28" s="836" t="s">
        <v>555</v>
      </c>
      <c r="AQ28" s="836"/>
      <c r="AR28" s="836"/>
      <c r="AS28" s="836"/>
      <c r="AT28" s="836"/>
      <c r="AU28" s="836" t="s">
        <v>556</v>
      </c>
      <c r="AV28" s="836"/>
      <c r="AW28" s="836"/>
      <c r="AX28" s="836"/>
      <c r="AY28" s="836"/>
      <c r="AZ28" s="837" t="s">
        <v>556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101</v>
      </c>
      <c r="R29" s="777"/>
      <c r="S29" s="777"/>
      <c r="T29" s="777"/>
      <c r="U29" s="777"/>
      <c r="V29" s="777">
        <v>101</v>
      </c>
      <c r="W29" s="777"/>
      <c r="X29" s="777"/>
      <c r="Y29" s="777"/>
      <c r="Z29" s="777"/>
      <c r="AA29" s="777" t="s">
        <v>537</v>
      </c>
      <c r="AB29" s="777"/>
      <c r="AC29" s="777"/>
      <c r="AD29" s="777"/>
      <c r="AE29" s="778"/>
      <c r="AF29" s="779" t="s">
        <v>107</v>
      </c>
      <c r="AG29" s="780"/>
      <c r="AH29" s="780"/>
      <c r="AI29" s="780"/>
      <c r="AJ29" s="781"/>
      <c r="AK29" s="848">
        <v>46</v>
      </c>
      <c r="AL29" s="849"/>
      <c r="AM29" s="849"/>
      <c r="AN29" s="849"/>
      <c r="AO29" s="849"/>
      <c r="AP29" s="849">
        <v>26</v>
      </c>
      <c r="AQ29" s="849"/>
      <c r="AR29" s="849"/>
      <c r="AS29" s="849"/>
      <c r="AT29" s="849"/>
      <c r="AU29" s="849">
        <v>7</v>
      </c>
      <c r="AV29" s="849"/>
      <c r="AW29" s="849"/>
      <c r="AX29" s="849"/>
      <c r="AY29" s="849"/>
      <c r="AZ29" s="850" t="s">
        <v>557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8196</v>
      </c>
      <c r="R30" s="777"/>
      <c r="S30" s="777"/>
      <c r="T30" s="777"/>
      <c r="U30" s="777"/>
      <c r="V30" s="777">
        <v>7994</v>
      </c>
      <c r="W30" s="777"/>
      <c r="X30" s="777"/>
      <c r="Y30" s="777"/>
      <c r="Z30" s="777"/>
      <c r="AA30" s="777">
        <v>202</v>
      </c>
      <c r="AB30" s="777"/>
      <c r="AC30" s="777"/>
      <c r="AD30" s="777"/>
      <c r="AE30" s="778"/>
      <c r="AF30" s="779">
        <v>202</v>
      </c>
      <c r="AG30" s="780"/>
      <c r="AH30" s="780"/>
      <c r="AI30" s="780"/>
      <c r="AJ30" s="781"/>
      <c r="AK30" s="848">
        <v>1141</v>
      </c>
      <c r="AL30" s="849"/>
      <c r="AM30" s="849"/>
      <c r="AN30" s="849"/>
      <c r="AO30" s="849"/>
      <c r="AP30" s="849" t="s">
        <v>556</v>
      </c>
      <c r="AQ30" s="849"/>
      <c r="AR30" s="849"/>
      <c r="AS30" s="849"/>
      <c r="AT30" s="849"/>
      <c r="AU30" s="849" t="s">
        <v>556</v>
      </c>
      <c r="AV30" s="849"/>
      <c r="AW30" s="849"/>
      <c r="AX30" s="849"/>
      <c r="AY30" s="849"/>
      <c r="AZ30" s="850" t="s">
        <v>555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1202</v>
      </c>
      <c r="R31" s="777"/>
      <c r="S31" s="777"/>
      <c r="T31" s="777"/>
      <c r="U31" s="777"/>
      <c r="V31" s="777">
        <v>1201</v>
      </c>
      <c r="W31" s="777"/>
      <c r="X31" s="777"/>
      <c r="Y31" s="777"/>
      <c r="Z31" s="777"/>
      <c r="AA31" s="777">
        <v>1</v>
      </c>
      <c r="AB31" s="777"/>
      <c r="AC31" s="777"/>
      <c r="AD31" s="777"/>
      <c r="AE31" s="778"/>
      <c r="AF31" s="779">
        <v>1</v>
      </c>
      <c r="AG31" s="780"/>
      <c r="AH31" s="780"/>
      <c r="AI31" s="780"/>
      <c r="AJ31" s="781"/>
      <c r="AK31" s="848">
        <v>286</v>
      </c>
      <c r="AL31" s="849"/>
      <c r="AM31" s="849"/>
      <c r="AN31" s="849"/>
      <c r="AO31" s="849"/>
      <c r="AP31" s="849" t="s">
        <v>556</v>
      </c>
      <c r="AQ31" s="849"/>
      <c r="AR31" s="849"/>
      <c r="AS31" s="849"/>
      <c r="AT31" s="849"/>
      <c r="AU31" s="849" t="s">
        <v>556</v>
      </c>
      <c r="AV31" s="849"/>
      <c r="AW31" s="849"/>
      <c r="AX31" s="849"/>
      <c r="AY31" s="849"/>
      <c r="AZ31" s="850" t="s">
        <v>556</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90</v>
      </c>
      <c r="R32" s="777"/>
      <c r="S32" s="777"/>
      <c r="T32" s="777"/>
      <c r="U32" s="777"/>
      <c r="V32" s="777">
        <v>90</v>
      </c>
      <c r="W32" s="777"/>
      <c r="X32" s="777"/>
      <c r="Y32" s="777"/>
      <c r="Z32" s="777"/>
      <c r="AA32" s="777" t="s">
        <v>538</v>
      </c>
      <c r="AB32" s="777"/>
      <c r="AC32" s="777"/>
      <c r="AD32" s="777"/>
      <c r="AE32" s="778"/>
      <c r="AF32" s="779" t="s">
        <v>107</v>
      </c>
      <c r="AG32" s="780"/>
      <c r="AH32" s="780"/>
      <c r="AI32" s="780"/>
      <c r="AJ32" s="781"/>
      <c r="AK32" s="848">
        <v>34</v>
      </c>
      <c r="AL32" s="849"/>
      <c r="AM32" s="849"/>
      <c r="AN32" s="849"/>
      <c r="AO32" s="849"/>
      <c r="AP32" s="849" t="s">
        <v>557</v>
      </c>
      <c r="AQ32" s="849"/>
      <c r="AR32" s="849"/>
      <c r="AS32" s="849"/>
      <c r="AT32" s="849"/>
      <c r="AU32" s="849" t="s">
        <v>556</v>
      </c>
      <c r="AV32" s="849"/>
      <c r="AW32" s="849"/>
      <c r="AX32" s="849"/>
      <c r="AY32" s="849"/>
      <c r="AZ32" s="850" t="s">
        <v>556</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379</v>
      </c>
      <c r="C33" s="774"/>
      <c r="D33" s="774"/>
      <c r="E33" s="774"/>
      <c r="F33" s="774"/>
      <c r="G33" s="774"/>
      <c r="H33" s="774"/>
      <c r="I33" s="774"/>
      <c r="J33" s="774"/>
      <c r="K33" s="774"/>
      <c r="L33" s="774"/>
      <c r="M33" s="774"/>
      <c r="N33" s="774"/>
      <c r="O33" s="774"/>
      <c r="P33" s="775"/>
      <c r="Q33" s="776">
        <v>127</v>
      </c>
      <c r="R33" s="777"/>
      <c r="S33" s="777"/>
      <c r="T33" s="777"/>
      <c r="U33" s="777"/>
      <c r="V33" s="777">
        <v>121</v>
      </c>
      <c r="W33" s="777"/>
      <c r="X33" s="777"/>
      <c r="Y33" s="777"/>
      <c r="Z33" s="777"/>
      <c r="AA33" s="777">
        <v>5</v>
      </c>
      <c r="AB33" s="777"/>
      <c r="AC33" s="777"/>
      <c r="AD33" s="777"/>
      <c r="AE33" s="778"/>
      <c r="AF33" s="779">
        <v>5</v>
      </c>
      <c r="AG33" s="780"/>
      <c r="AH33" s="780"/>
      <c r="AI33" s="780"/>
      <c r="AJ33" s="781"/>
      <c r="AK33" s="848" t="s">
        <v>538</v>
      </c>
      <c r="AL33" s="849"/>
      <c r="AM33" s="849"/>
      <c r="AN33" s="849"/>
      <c r="AO33" s="849"/>
      <c r="AP33" s="849" t="s">
        <v>556</v>
      </c>
      <c r="AQ33" s="849"/>
      <c r="AR33" s="849"/>
      <c r="AS33" s="849"/>
      <c r="AT33" s="849"/>
      <c r="AU33" s="849" t="s">
        <v>556</v>
      </c>
      <c r="AV33" s="849"/>
      <c r="AW33" s="849"/>
      <c r="AX33" s="849"/>
      <c r="AY33" s="849"/>
      <c r="AZ33" s="850" t="s">
        <v>556</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380</v>
      </c>
      <c r="C34" s="774"/>
      <c r="D34" s="774"/>
      <c r="E34" s="774"/>
      <c r="F34" s="774"/>
      <c r="G34" s="774"/>
      <c r="H34" s="774"/>
      <c r="I34" s="774"/>
      <c r="J34" s="774"/>
      <c r="K34" s="774"/>
      <c r="L34" s="774"/>
      <c r="M34" s="774"/>
      <c r="N34" s="774"/>
      <c r="O34" s="774"/>
      <c r="P34" s="775"/>
      <c r="Q34" s="776">
        <v>17626</v>
      </c>
      <c r="R34" s="777"/>
      <c r="S34" s="777"/>
      <c r="T34" s="777"/>
      <c r="U34" s="777"/>
      <c r="V34" s="777">
        <v>1283</v>
      </c>
      <c r="W34" s="777"/>
      <c r="X34" s="777"/>
      <c r="Y34" s="777"/>
      <c r="Z34" s="777"/>
      <c r="AA34" s="777">
        <v>16343</v>
      </c>
      <c r="AB34" s="777"/>
      <c r="AC34" s="777"/>
      <c r="AD34" s="777"/>
      <c r="AE34" s="778"/>
      <c r="AF34" s="779">
        <v>16343</v>
      </c>
      <c r="AG34" s="780"/>
      <c r="AH34" s="780"/>
      <c r="AI34" s="780"/>
      <c r="AJ34" s="781"/>
      <c r="AK34" s="848" t="s">
        <v>538</v>
      </c>
      <c r="AL34" s="849"/>
      <c r="AM34" s="849"/>
      <c r="AN34" s="849"/>
      <c r="AO34" s="849"/>
      <c r="AP34" s="849">
        <v>442</v>
      </c>
      <c r="AQ34" s="849"/>
      <c r="AR34" s="849"/>
      <c r="AS34" s="849"/>
      <c r="AT34" s="849"/>
      <c r="AU34" s="849" t="s">
        <v>555</v>
      </c>
      <c r="AV34" s="849"/>
      <c r="AW34" s="849"/>
      <c r="AX34" s="849"/>
      <c r="AY34" s="849"/>
      <c r="AZ34" s="850" t="s">
        <v>556</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382</v>
      </c>
      <c r="C35" s="774"/>
      <c r="D35" s="774"/>
      <c r="E35" s="774"/>
      <c r="F35" s="774"/>
      <c r="G35" s="774"/>
      <c r="H35" s="774"/>
      <c r="I35" s="774"/>
      <c r="J35" s="774"/>
      <c r="K35" s="774"/>
      <c r="L35" s="774"/>
      <c r="M35" s="774"/>
      <c r="N35" s="774"/>
      <c r="O35" s="774"/>
      <c r="P35" s="775"/>
      <c r="Q35" s="776">
        <v>2633</v>
      </c>
      <c r="R35" s="777"/>
      <c r="S35" s="777"/>
      <c r="T35" s="777"/>
      <c r="U35" s="777"/>
      <c r="V35" s="777">
        <v>2393</v>
      </c>
      <c r="W35" s="777"/>
      <c r="X35" s="777"/>
      <c r="Y35" s="777"/>
      <c r="Z35" s="777"/>
      <c r="AA35" s="777">
        <v>240</v>
      </c>
      <c r="AB35" s="777"/>
      <c r="AC35" s="777"/>
      <c r="AD35" s="777"/>
      <c r="AE35" s="778"/>
      <c r="AF35" s="779">
        <v>2099</v>
      </c>
      <c r="AG35" s="780"/>
      <c r="AH35" s="780"/>
      <c r="AI35" s="780"/>
      <c r="AJ35" s="781"/>
      <c r="AK35" s="848">
        <v>110</v>
      </c>
      <c r="AL35" s="849"/>
      <c r="AM35" s="849"/>
      <c r="AN35" s="849"/>
      <c r="AO35" s="849"/>
      <c r="AP35" s="849">
        <v>9062</v>
      </c>
      <c r="AQ35" s="849"/>
      <c r="AR35" s="849"/>
      <c r="AS35" s="849"/>
      <c r="AT35" s="849"/>
      <c r="AU35" s="849">
        <v>272</v>
      </c>
      <c r="AV35" s="849"/>
      <c r="AW35" s="849"/>
      <c r="AX35" s="849"/>
      <c r="AY35" s="849"/>
      <c r="AZ35" s="850" t="s">
        <v>556</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383</v>
      </c>
      <c r="C36" s="774"/>
      <c r="D36" s="774"/>
      <c r="E36" s="774"/>
      <c r="F36" s="774"/>
      <c r="G36" s="774"/>
      <c r="H36" s="774"/>
      <c r="I36" s="774"/>
      <c r="J36" s="774"/>
      <c r="K36" s="774"/>
      <c r="L36" s="774"/>
      <c r="M36" s="774"/>
      <c r="N36" s="774"/>
      <c r="O36" s="774"/>
      <c r="P36" s="775"/>
      <c r="Q36" s="776">
        <v>2804</v>
      </c>
      <c r="R36" s="777"/>
      <c r="S36" s="777"/>
      <c r="T36" s="777"/>
      <c r="U36" s="777"/>
      <c r="V36" s="777">
        <v>2802</v>
      </c>
      <c r="W36" s="777"/>
      <c r="X36" s="777"/>
      <c r="Y36" s="777"/>
      <c r="Z36" s="777"/>
      <c r="AA36" s="777">
        <v>2</v>
      </c>
      <c r="AB36" s="777"/>
      <c r="AC36" s="777"/>
      <c r="AD36" s="777"/>
      <c r="AE36" s="778"/>
      <c r="AF36" s="779">
        <v>1</v>
      </c>
      <c r="AG36" s="780"/>
      <c r="AH36" s="780"/>
      <c r="AI36" s="780"/>
      <c r="AJ36" s="781"/>
      <c r="AK36" s="848">
        <v>674</v>
      </c>
      <c r="AL36" s="849"/>
      <c r="AM36" s="849"/>
      <c r="AN36" s="849"/>
      <c r="AO36" s="849"/>
      <c r="AP36" s="849">
        <v>12577</v>
      </c>
      <c r="AQ36" s="849"/>
      <c r="AR36" s="849"/>
      <c r="AS36" s="849"/>
      <c r="AT36" s="849"/>
      <c r="AU36" s="849">
        <v>5634</v>
      </c>
      <c r="AV36" s="849"/>
      <c r="AW36" s="849"/>
      <c r="AX36" s="849"/>
      <c r="AY36" s="849"/>
      <c r="AZ36" s="850" t="s">
        <v>556</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385</v>
      </c>
      <c r="C37" s="774"/>
      <c r="D37" s="774"/>
      <c r="E37" s="774"/>
      <c r="F37" s="774"/>
      <c r="G37" s="774"/>
      <c r="H37" s="774"/>
      <c r="I37" s="774"/>
      <c r="J37" s="774"/>
      <c r="K37" s="774"/>
      <c r="L37" s="774"/>
      <c r="M37" s="774"/>
      <c r="N37" s="774"/>
      <c r="O37" s="774"/>
      <c r="P37" s="775"/>
      <c r="Q37" s="776">
        <v>166</v>
      </c>
      <c r="R37" s="777"/>
      <c r="S37" s="777"/>
      <c r="T37" s="777"/>
      <c r="U37" s="777"/>
      <c r="V37" s="777">
        <v>165</v>
      </c>
      <c r="W37" s="777"/>
      <c r="X37" s="777"/>
      <c r="Y37" s="777"/>
      <c r="Z37" s="777"/>
      <c r="AA37" s="777">
        <v>1</v>
      </c>
      <c r="AB37" s="777"/>
      <c r="AC37" s="777"/>
      <c r="AD37" s="777"/>
      <c r="AE37" s="778"/>
      <c r="AF37" s="779">
        <v>1</v>
      </c>
      <c r="AG37" s="780"/>
      <c r="AH37" s="780"/>
      <c r="AI37" s="780"/>
      <c r="AJ37" s="781"/>
      <c r="AK37" s="848">
        <v>108</v>
      </c>
      <c r="AL37" s="849"/>
      <c r="AM37" s="849"/>
      <c r="AN37" s="849"/>
      <c r="AO37" s="849"/>
      <c r="AP37" s="849">
        <v>1047</v>
      </c>
      <c r="AQ37" s="849"/>
      <c r="AR37" s="849"/>
      <c r="AS37" s="849"/>
      <c r="AT37" s="849"/>
      <c r="AU37" s="849">
        <v>1047</v>
      </c>
      <c r="AV37" s="849"/>
      <c r="AW37" s="849"/>
      <c r="AX37" s="849"/>
      <c r="AY37" s="849"/>
      <c r="AZ37" s="850" t="s">
        <v>556</v>
      </c>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18682</v>
      </c>
      <c r="AG63" s="860"/>
      <c r="AH63" s="860"/>
      <c r="AI63" s="860"/>
      <c r="AJ63" s="861"/>
      <c r="AK63" s="862"/>
      <c r="AL63" s="857"/>
      <c r="AM63" s="857"/>
      <c r="AN63" s="857"/>
      <c r="AO63" s="857"/>
      <c r="AP63" s="860">
        <v>23155</v>
      </c>
      <c r="AQ63" s="860"/>
      <c r="AR63" s="860"/>
      <c r="AS63" s="860"/>
      <c r="AT63" s="860"/>
      <c r="AU63" s="860">
        <v>6960</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1301</v>
      </c>
      <c r="R68" s="884"/>
      <c r="S68" s="884"/>
      <c r="T68" s="884"/>
      <c r="U68" s="884"/>
      <c r="V68" s="884">
        <v>1273</v>
      </c>
      <c r="W68" s="884"/>
      <c r="X68" s="884"/>
      <c r="Y68" s="884"/>
      <c r="Z68" s="884"/>
      <c r="AA68" s="884">
        <v>28</v>
      </c>
      <c r="AB68" s="884"/>
      <c r="AC68" s="884"/>
      <c r="AD68" s="884"/>
      <c r="AE68" s="884"/>
      <c r="AF68" s="884">
        <v>28</v>
      </c>
      <c r="AG68" s="884"/>
      <c r="AH68" s="884"/>
      <c r="AI68" s="884"/>
      <c r="AJ68" s="884"/>
      <c r="AK68" s="884">
        <v>88</v>
      </c>
      <c r="AL68" s="884"/>
      <c r="AM68" s="884"/>
      <c r="AN68" s="884"/>
      <c r="AO68" s="884"/>
      <c r="AP68" s="884">
        <v>212</v>
      </c>
      <c r="AQ68" s="884"/>
      <c r="AR68" s="884"/>
      <c r="AS68" s="884"/>
      <c r="AT68" s="884"/>
      <c r="AU68" s="884">
        <v>119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1053</v>
      </c>
      <c r="R69" s="849"/>
      <c r="S69" s="849"/>
      <c r="T69" s="849"/>
      <c r="U69" s="849"/>
      <c r="V69" s="849">
        <v>1021</v>
      </c>
      <c r="W69" s="849"/>
      <c r="X69" s="849"/>
      <c r="Y69" s="849"/>
      <c r="Z69" s="849"/>
      <c r="AA69" s="849">
        <v>31</v>
      </c>
      <c r="AB69" s="849"/>
      <c r="AC69" s="849"/>
      <c r="AD69" s="849"/>
      <c r="AE69" s="849"/>
      <c r="AF69" s="849">
        <v>31</v>
      </c>
      <c r="AG69" s="849"/>
      <c r="AH69" s="849"/>
      <c r="AI69" s="849"/>
      <c r="AJ69" s="849"/>
      <c r="AK69" s="849">
        <v>128</v>
      </c>
      <c r="AL69" s="849"/>
      <c r="AM69" s="849"/>
      <c r="AN69" s="849"/>
      <c r="AO69" s="849"/>
      <c r="AP69" s="849">
        <v>71</v>
      </c>
      <c r="AQ69" s="849"/>
      <c r="AR69" s="849"/>
      <c r="AS69" s="849"/>
      <c r="AT69" s="849"/>
      <c r="AU69" s="849">
        <v>61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519</v>
      </c>
      <c r="R70" s="849"/>
      <c r="S70" s="849"/>
      <c r="T70" s="849"/>
      <c r="U70" s="849"/>
      <c r="V70" s="849">
        <v>506</v>
      </c>
      <c r="W70" s="849"/>
      <c r="X70" s="849"/>
      <c r="Y70" s="849"/>
      <c r="Z70" s="849"/>
      <c r="AA70" s="849">
        <v>13</v>
      </c>
      <c r="AB70" s="849"/>
      <c r="AC70" s="849"/>
      <c r="AD70" s="849"/>
      <c r="AE70" s="849"/>
      <c r="AF70" s="849">
        <v>13</v>
      </c>
      <c r="AG70" s="849"/>
      <c r="AH70" s="849"/>
      <c r="AI70" s="849"/>
      <c r="AJ70" s="849"/>
      <c r="AK70" s="849">
        <v>60</v>
      </c>
      <c r="AL70" s="849"/>
      <c r="AM70" s="849"/>
      <c r="AN70" s="849"/>
      <c r="AO70" s="849"/>
      <c r="AP70" s="849">
        <v>1863</v>
      </c>
      <c r="AQ70" s="849"/>
      <c r="AR70" s="849"/>
      <c r="AS70" s="849"/>
      <c r="AT70" s="849"/>
      <c r="AU70" s="849">
        <v>288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1056</v>
      </c>
      <c r="R71" s="849"/>
      <c r="S71" s="849"/>
      <c r="T71" s="849"/>
      <c r="U71" s="849"/>
      <c r="V71" s="849">
        <v>1056</v>
      </c>
      <c r="W71" s="849"/>
      <c r="X71" s="849"/>
      <c r="Y71" s="849"/>
      <c r="Z71" s="849"/>
      <c r="AA71" s="849" t="s">
        <v>562</v>
      </c>
      <c r="AB71" s="849"/>
      <c r="AC71" s="849"/>
      <c r="AD71" s="849"/>
      <c r="AE71" s="849"/>
      <c r="AF71" s="849" t="s">
        <v>562</v>
      </c>
      <c r="AG71" s="849"/>
      <c r="AH71" s="849"/>
      <c r="AI71" s="849"/>
      <c r="AJ71" s="849"/>
      <c r="AK71" s="849">
        <v>1056</v>
      </c>
      <c r="AL71" s="849"/>
      <c r="AM71" s="849"/>
      <c r="AN71" s="849"/>
      <c r="AO71" s="849"/>
      <c r="AP71" s="849" t="s">
        <v>555</v>
      </c>
      <c r="AQ71" s="849"/>
      <c r="AR71" s="849"/>
      <c r="AS71" s="849"/>
      <c r="AT71" s="849"/>
      <c r="AU71" s="849" t="s">
        <v>556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0</v>
      </c>
      <c r="AB72" s="849"/>
      <c r="AC72" s="849"/>
      <c r="AD72" s="849"/>
      <c r="AE72" s="849"/>
      <c r="AF72" s="849">
        <v>0</v>
      </c>
      <c r="AG72" s="849"/>
      <c r="AH72" s="849"/>
      <c r="AI72" s="849"/>
      <c r="AJ72" s="849"/>
      <c r="AK72" s="849" t="s">
        <v>554</v>
      </c>
      <c r="AL72" s="849"/>
      <c r="AM72" s="849"/>
      <c r="AN72" s="849"/>
      <c r="AO72" s="849"/>
      <c r="AP72" s="849" t="s">
        <v>554</v>
      </c>
      <c r="AQ72" s="849"/>
      <c r="AR72" s="849"/>
      <c r="AS72" s="849"/>
      <c r="AT72" s="849"/>
      <c r="AU72" s="849" t="s">
        <v>554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8</v>
      </c>
      <c r="R73" s="849"/>
      <c r="S73" s="849"/>
      <c r="T73" s="849"/>
      <c r="U73" s="849"/>
      <c r="V73" s="849">
        <v>5</v>
      </c>
      <c r="W73" s="849"/>
      <c r="X73" s="849"/>
      <c r="Y73" s="849"/>
      <c r="Z73" s="849"/>
      <c r="AA73" s="849">
        <v>2</v>
      </c>
      <c r="AB73" s="849"/>
      <c r="AC73" s="849"/>
      <c r="AD73" s="849"/>
      <c r="AE73" s="849"/>
      <c r="AF73" s="849">
        <v>2</v>
      </c>
      <c r="AG73" s="849"/>
      <c r="AH73" s="849"/>
      <c r="AI73" s="849"/>
      <c r="AJ73" s="849"/>
      <c r="AK73" s="849" t="s">
        <v>554</v>
      </c>
      <c r="AL73" s="849"/>
      <c r="AM73" s="849"/>
      <c r="AN73" s="849"/>
      <c r="AO73" s="849"/>
      <c r="AP73" s="849" t="s">
        <v>554</v>
      </c>
      <c r="AQ73" s="849"/>
      <c r="AR73" s="849"/>
      <c r="AS73" s="849"/>
      <c r="AT73" s="849"/>
      <c r="AU73" s="849" t="s">
        <v>554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513</v>
      </c>
      <c r="R74" s="849"/>
      <c r="S74" s="849"/>
      <c r="T74" s="849"/>
      <c r="U74" s="849"/>
      <c r="V74" s="849">
        <v>492</v>
      </c>
      <c r="W74" s="849"/>
      <c r="X74" s="849"/>
      <c r="Y74" s="849"/>
      <c r="Z74" s="849"/>
      <c r="AA74" s="849">
        <v>21</v>
      </c>
      <c r="AB74" s="849"/>
      <c r="AC74" s="849"/>
      <c r="AD74" s="849"/>
      <c r="AE74" s="849"/>
      <c r="AF74" s="849">
        <v>21</v>
      </c>
      <c r="AG74" s="849"/>
      <c r="AH74" s="849"/>
      <c r="AI74" s="849"/>
      <c r="AJ74" s="849"/>
      <c r="AK74" s="849">
        <v>38</v>
      </c>
      <c r="AL74" s="849"/>
      <c r="AM74" s="849"/>
      <c r="AN74" s="849"/>
      <c r="AO74" s="849"/>
      <c r="AP74" s="849" t="s">
        <v>556</v>
      </c>
      <c r="AQ74" s="849"/>
      <c r="AR74" s="849"/>
      <c r="AS74" s="849"/>
      <c r="AT74" s="849"/>
      <c r="AU74" s="849" t="s">
        <v>556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137940</v>
      </c>
      <c r="R75" s="898"/>
      <c r="S75" s="898"/>
      <c r="T75" s="898"/>
      <c r="U75" s="848"/>
      <c r="V75" s="899">
        <v>134304</v>
      </c>
      <c r="W75" s="898"/>
      <c r="X75" s="898"/>
      <c r="Y75" s="898"/>
      <c r="Z75" s="848"/>
      <c r="AA75" s="899">
        <v>3636</v>
      </c>
      <c r="AB75" s="898"/>
      <c r="AC75" s="898"/>
      <c r="AD75" s="898"/>
      <c r="AE75" s="848"/>
      <c r="AF75" s="899">
        <v>3636</v>
      </c>
      <c r="AG75" s="898"/>
      <c r="AH75" s="898"/>
      <c r="AI75" s="898"/>
      <c r="AJ75" s="848"/>
      <c r="AK75" s="899">
        <v>1742</v>
      </c>
      <c r="AL75" s="898"/>
      <c r="AM75" s="898"/>
      <c r="AN75" s="898"/>
      <c r="AO75" s="848"/>
      <c r="AP75" s="899" t="s">
        <v>556</v>
      </c>
      <c r="AQ75" s="898"/>
      <c r="AR75" s="898"/>
      <c r="AS75" s="898"/>
      <c r="AT75" s="848"/>
      <c r="AU75" s="899" t="s">
        <v>557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3733</v>
      </c>
      <c r="AG88" s="860"/>
      <c r="AH88" s="860"/>
      <c r="AI88" s="860"/>
      <c r="AJ88" s="860"/>
      <c r="AK88" s="857"/>
      <c r="AL88" s="857"/>
      <c r="AM88" s="857"/>
      <c r="AN88" s="857"/>
      <c r="AO88" s="857"/>
      <c r="AP88" s="860">
        <v>2146</v>
      </c>
      <c r="AQ88" s="860"/>
      <c r="AR88" s="860"/>
      <c r="AS88" s="860"/>
      <c r="AT88" s="860"/>
      <c r="AU88" s="860">
        <v>468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308</v>
      </c>
      <c r="CS102" s="868"/>
      <c r="CT102" s="868"/>
      <c r="CU102" s="868"/>
      <c r="CV102" s="911"/>
      <c r="CW102" s="910">
        <v>27</v>
      </c>
      <c r="CX102" s="868"/>
      <c r="CY102" s="868"/>
      <c r="CZ102" s="868"/>
      <c r="DA102" s="911"/>
      <c r="DB102" s="910">
        <v>1101</v>
      </c>
      <c r="DC102" s="868"/>
      <c r="DD102" s="868"/>
      <c r="DE102" s="868"/>
      <c r="DF102" s="911"/>
      <c r="DG102" s="910" t="s">
        <v>561</v>
      </c>
      <c r="DH102" s="868"/>
      <c r="DI102" s="868"/>
      <c r="DJ102" s="868"/>
      <c r="DK102" s="911"/>
      <c r="DL102" s="910">
        <v>358</v>
      </c>
      <c r="DM102" s="868"/>
      <c r="DN102" s="868"/>
      <c r="DO102" s="868"/>
      <c r="DP102" s="911"/>
      <c r="DQ102" s="910">
        <v>358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3638944</v>
      </c>
      <c r="AB110" s="920"/>
      <c r="AC110" s="920"/>
      <c r="AD110" s="920"/>
      <c r="AE110" s="921"/>
      <c r="AF110" s="922">
        <v>3773565</v>
      </c>
      <c r="AG110" s="920"/>
      <c r="AH110" s="920"/>
      <c r="AI110" s="920"/>
      <c r="AJ110" s="921"/>
      <c r="AK110" s="922">
        <v>4211591</v>
      </c>
      <c r="AL110" s="920"/>
      <c r="AM110" s="920"/>
      <c r="AN110" s="920"/>
      <c r="AO110" s="921"/>
      <c r="AP110" s="923">
        <v>20.100000000000001</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47320611</v>
      </c>
      <c r="BR110" s="957"/>
      <c r="BS110" s="957"/>
      <c r="BT110" s="957"/>
      <c r="BU110" s="957"/>
      <c r="BV110" s="957">
        <v>53647336</v>
      </c>
      <c r="BW110" s="957"/>
      <c r="BX110" s="957"/>
      <c r="BY110" s="957"/>
      <c r="BZ110" s="957"/>
      <c r="CA110" s="957">
        <v>54892514</v>
      </c>
      <c r="CB110" s="957"/>
      <c r="CC110" s="957"/>
      <c r="CD110" s="957"/>
      <c r="CE110" s="957"/>
      <c r="CF110" s="971">
        <v>261.7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1182014</v>
      </c>
      <c r="BR111" s="950"/>
      <c r="BS111" s="950"/>
      <c r="BT111" s="950"/>
      <c r="BU111" s="950"/>
      <c r="BV111" s="950">
        <v>1218108</v>
      </c>
      <c r="BW111" s="950"/>
      <c r="BX111" s="950"/>
      <c r="BY111" s="950"/>
      <c r="BZ111" s="950"/>
      <c r="CA111" s="950">
        <v>1196577</v>
      </c>
      <c r="CB111" s="950"/>
      <c r="CC111" s="950"/>
      <c r="CD111" s="950"/>
      <c r="CE111" s="950"/>
      <c r="CF111" s="944">
        <v>5.7</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6972060</v>
      </c>
      <c r="BR112" s="950"/>
      <c r="BS112" s="950"/>
      <c r="BT112" s="950"/>
      <c r="BU112" s="950"/>
      <c r="BV112" s="950">
        <v>6969269</v>
      </c>
      <c r="BW112" s="950"/>
      <c r="BX112" s="950"/>
      <c r="BY112" s="950"/>
      <c r="BZ112" s="950"/>
      <c r="CA112" s="950">
        <v>6960271</v>
      </c>
      <c r="CB112" s="950"/>
      <c r="CC112" s="950"/>
      <c r="CD112" s="950"/>
      <c r="CE112" s="950"/>
      <c r="CF112" s="944">
        <v>33.200000000000003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557435</v>
      </c>
      <c r="AB113" s="964"/>
      <c r="AC113" s="964"/>
      <c r="AD113" s="964"/>
      <c r="AE113" s="965"/>
      <c r="AF113" s="966">
        <v>551526</v>
      </c>
      <c r="AG113" s="964"/>
      <c r="AH113" s="964"/>
      <c r="AI113" s="964"/>
      <c r="AJ113" s="965"/>
      <c r="AK113" s="966">
        <v>594945</v>
      </c>
      <c r="AL113" s="964"/>
      <c r="AM113" s="964"/>
      <c r="AN113" s="964"/>
      <c r="AO113" s="965"/>
      <c r="AP113" s="967">
        <v>2.8</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465477</v>
      </c>
      <c r="BR113" s="950"/>
      <c r="BS113" s="950"/>
      <c r="BT113" s="950"/>
      <c r="BU113" s="950"/>
      <c r="BV113" s="950">
        <v>559090</v>
      </c>
      <c r="BW113" s="950"/>
      <c r="BX113" s="950"/>
      <c r="BY113" s="950"/>
      <c r="BZ113" s="950"/>
      <c r="CA113" s="950">
        <v>468144</v>
      </c>
      <c r="CB113" s="950"/>
      <c r="CC113" s="950"/>
      <c r="CD113" s="950"/>
      <c r="CE113" s="950"/>
      <c r="CF113" s="944">
        <v>2.2000000000000002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25112</v>
      </c>
      <c r="DH113" s="989"/>
      <c r="DI113" s="989"/>
      <c r="DJ113" s="989"/>
      <c r="DK113" s="990"/>
      <c r="DL113" s="991">
        <v>22501</v>
      </c>
      <c r="DM113" s="989"/>
      <c r="DN113" s="989"/>
      <c r="DO113" s="989"/>
      <c r="DP113" s="990"/>
      <c r="DQ113" s="991">
        <v>19846</v>
      </c>
      <c r="DR113" s="989"/>
      <c r="DS113" s="989"/>
      <c r="DT113" s="989"/>
      <c r="DU113" s="990"/>
      <c r="DV113" s="992">
        <v>0.1</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70691</v>
      </c>
      <c r="AB114" s="989"/>
      <c r="AC114" s="989"/>
      <c r="AD114" s="989"/>
      <c r="AE114" s="990"/>
      <c r="AF114" s="991">
        <v>48131</v>
      </c>
      <c r="AG114" s="989"/>
      <c r="AH114" s="989"/>
      <c r="AI114" s="989"/>
      <c r="AJ114" s="990"/>
      <c r="AK114" s="991">
        <v>48200</v>
      </c>
      <c r="AL114" s="989"/>
      <c r="AM114" s="989"/>
      <c r="AN114" s="989"/>
      <c r="AO114" s="990"/>
      <c r="AP114" s="992">
        <v>0.2</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8090360</v>
      </c>
      <c r="BR114" s="950"/>
      <c r="BS114" s="950"/>
      <c r="BT114" s="950"/>
      <c r="BU114" s="950"/>
      <c r="BV114" s="950">
        <v>7621428</v>
      </c>
      <c r="BW114" s="950"/>
      <c r="BX114" s="950"/>
      <c r="BY114" s="950"/>
      <c r="BZ114" s="950"/>
      <c r="CA114" s="950">
        <v>6820089</v>
      </c>
      <c r="CB114" s="950"/>
      <c r="CC114" s="950"/>
      <c r="CD114" s="950"/>
      <c r="CE114" s="950"/>
      <c r="CF114" s="944">
        <v>32.5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6825</v>
      </c>
      <c r="AB115" s="964"/>
      <c r="AC115" s="964"/>
      <c r="AD115" s="964"/>
      <c r="AE115" s="965"/>
      <c r="AF115" s="966">
        <v>4617</v>
      </c>
      <c r="AG115" s="964"/>
      <c r="AH115" s="964"/>
      <c r="AI115" s="964"/>
      <c r="AJ115" s="965"/>
      <c r="AK115" s="966">
        <v>3025</v>
      </c>
      <c r="AL115" s="964"/>
      <c r="AM115" s="964"/>
      <c r="AN115" s="964"/>
      <c r="AO115" s="965"/>
      <c r="AP115" s="967">
        <v>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1350000</v>
      </c>
      <c r="BR115" s="950"/>
      <c r="BS115" s="950"/>
      <c r="BT115" s="950"/>
      <c r="BU115" s="950"/>
      <c r="BV115" s="950">
        <v>535865</v>
      </c>
      <c r="BW115" s="950"/>
      <c r="BX115" s="950"/>
      <c r="BY115" s="950"/>
      <c r="BZ115" s="950"/>
      <c r="CA115" s="950">
        <v>358425</v>
      </c>
      <c r="CB115" s="950"/>
      <c r="CC115" s="950"/>
      <c r="CD115" s="950"/>
      <c r="CE115" s="950"/>
      <c r="CF115" s="944">
        <v>1.7</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1155333</v>
      </c>
      <c r="DH115" s="989"/>
      <c r="DI115" s="989"/>
      <c r="DJ115" s="989"/>
      <c r="DK115" s="990"/>
      <c r="DL115" s="991">
        <v>1195607</v>
      </c>
      <c r="DM115" s="989"/>
      <c r="DN115" s="989"/>
      <c r="DO115" s="989"/>
      <c r="DP115" s="990"/>
      <c r="DQ115" s="991">
        <v>1176731</v>
      </c>
      <c r="DR115" s="989"/>
      <c r="DS115" s="989"/>
      <c r="DT115" s="989"/>
      <c r="DU115" s="990"/>
      <c r="DV115" s="992">
        <v>5.6</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v>
      </c>
      <c r="AB116" s="989"/>
      <c r="AC116" s="989"/>
      <c r="AD116" s="989"/>
      <c r="AE116" s="990"/>
      <c r="AF116" s="991">
        <v>73</v>
      </c>
      <c r="AG116" s="989"/>
      <c r="AH116" s="989"/>
      <c r="AI116" s="989"/>
      <c r="AJ116" s="990"/>
      <c r="AK116" s="991">
        <v>22</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4273901</v>
      </c>
      <c r="AB117" s="996"/>
      <c r="AC117" s="996"/>
      <c r="AD117" s="996"/>
      <c r="AE117" s="997"/>
      <c r="AF117" s="995">
        <v>4377912</v>
      </c>
      <c r="AG117" s="996"/>
      <c r="AH117" s="996"/>
      <c r="AI117" s="996"/>
      <c r="AJ117" s="997"/>
      <c r="AK117" s="995">
        <v>4857783</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65380522</v>
      </c>
      <c r="BR118" s="1016"/>
      <c r="BS118" s="1016"/>
      <c r="BT118" s="1016"/>
      <c r="BU118" s="1016"/>
      <c r="BV118" s="1016">
        <v>70551096</v>
      </c>
      <c r="BW118" s="1016"/>
      <c r="BX118" s="1016"/>
      <c r="BY118" s="1016"/>
      <c r="BZ118" s="1016"/>
      <c r="CA118" s="1016">
        <v>70696020</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9620812</v>
      </c>
      <c r="BR119" s="957"/>
      <c r="BS119" s="957"/>
      <c r="BT119" s="957"/>
      <c r="BU119" s="957"/>
      <c r="BV119" s="957">
        <v>11046961</v>
      </c>
      <c r="BW119" s="957"/>
      <c r="BX119" s="957"/>
      <c r="BY119" s="957"/>
      <c r="BZ119" s="957"/>
      <c r="CA119" s="957">
        <v>11292033</v>
      </c>
      <c r="CB119" s="957"/>
      <c r="CC119" s="957"/>
      <c r="CD119" s="957"/>
      <c r="CE119" s="957"/>
      <c r="CF119" s="971">
        <v>53.8</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1569</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1244536</v>
      </c>
      <c r="BR120" s="950"/>
      <c r="BS120" s="950"/>
      <c r="BT120" s="950"/>
      <c r="BU120" s="950"/>
      <c r="BV120" s="950">
        <v>1207261</v>
      </c>
      <c r="BW120" s="950"/>
      <c r="BX120" s="950"/>
      <c r="BY120" s="950"/>
      <c r="BZ120" s="950"/>
      <c r="CA120" s="950">
        <v>1266297</v>
      </c>
      <c r="CB120" s="950"/>
      <c r="CC120" s="950"/>
      <c r="CD120" s="950"/>
      <c r="CE120" s="950"/>
      <c r="CF120" s="944">
        <v>6</v>
      </c>
      <c r="CG120" s="945"/>
      <c r="CH120" s="945"/>
      <c r="CI120" s="945"/>
      <c r="CJ120" s="945"/>
      <c r="CK120" s="1043" t="s">
        <v>437</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5767695</v>
      </c>
      <c r="DH120" s="957"/>
      <c r="DI120" s="957"/>
      <c r="DJ120" s="957"/>
      <c r="DK120" s="957"/>
      <c r="DL120" s="957">
        <v>5768798</v>
      </c>
      <c r="DM120" s="957"/>
      <c r="DN120" s="957"/>
      <c r="DO120" s="957"/>
      <c r="DP120" s="957"/>
      <c r="DQ120" s="957">
        <v>5634454</v>
      </c>
      <c r="DR120" s="957"/>
      <c r="DS120" s="957"/>
      <c r="DT120" s="957"/>
      <c r="DU120" s="957"/>
      <c r="DV120" s="958">
        <v>26.9</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3025</v>
      </c>
      <c r="AB121" s="989"/>
      <c r="AC121" s="989"/>
      <c r="AD121" s="989"/>
      <c r="AE121" s="990"/>
      <c r="AF121" s="991">
        <v>3025</v>
      </c>
      <c r="AG121" s="989"/>
      <c r="AH121" s="989"/>
      <c r="AI121" s="989"/>
      <c r="AJ121" s="990"/>
      <c r="AK121" s="991">
        <v>3025</v>
      </c>
      <c r="AL121" s="989"/>
      <c r="AM121" s="989"/>
      <c r="AN121" s="989"/>
      <c r="AO121" s="990"/>
      <c r="AP121" s="992">
        <v>0</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45060083</v>
      </c>
      <c r="BR121" s="1016"/>
      <c r="BS121" s="1016"/>
      <c r="BT121" s="1016"/>
      <c r="BU121" s="1016"/>
      <c r="BV121" s="1016">
        <v>45601522</v>
      </c>
      <c r="BW121" s="1016"/>
      <c r="BX121" s="1016"/>
      <c r="BY121" s="1016"/>
      <c r="BZ121" s="1016"/>
      <c r="CA121" s="1016">
        <v>45741517</v>
      </c>
      <c r="CB121" s="1016"/>
      <c r="CC121" s="1016"/>
      <c r="CD121" s="1016"/>
      <c r="CE121" s="1016"/>
      <c r="CF121" s="1054">
        <v>218.1</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1065482</v>
      </c>
      <c r="DH121" s="950"/>
      <c r="DI121" s="950"/>
      <c r="DJ121" s="950"/>
      <c r="DK121" s="950"/>
      <c r="DL121" s="950">
        <v>1073294</v>
      </c>
      <c r="DM121" s="950"/>
      <c r="DN121" s="950"/>
      <c r="DO121" s="950"/>
      <c r="DP121" s="950"/>
      <c r="DQ121" s="950">
        <v>1047197</v>
      </c>
      <c r="DR121" s="950"/>
      <c r="DS121" s="950"/>
      <c r="DT121" s="950"/>
      <c r="DU121" s="950"/>
      <c r="DV121" s="951">
        <v>5</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55925431</v>
      </c>
      <c r="BR122" s="1065"/>
      <c r="BS122" s="1065"/>
      <c r="BT122" s="1065"/>
      <c r="BU122" s="1065"/>
      <c r="BV122" s="1065">
        <v>57855744</v>
      </c>
      <c r="BW122" s="1065"/>
      <c r="BX122" s="1065"/>
      <c r="BY122" s="1065"/>
      <c r="BZ122" s="1065"/>
      <c r="CA122" s="1065">
        <v>58299847</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127613</v>
      </c>
      <c r="DH122" s="950"/>
      <c r="DI122" s="950"/>
      <c r="DJ122" s="950"/>
      <c r="DK122" s="950"/>
      <c r="DL122" s="950">
        <v>118669</v>
      </c>
      <c r="DM122" s="950"/>
      <c r="DN122" s="950"/>
      <c r="DO122" s="950"/>
      <c r="DP122" s="950"/>
      <c r="DQ122" s="950">
        <v>271873</v>
      </c>
      <c r="DR122" s="950"/>
      <c r="DS122" s="950"/>
      <c r="DT122" s="950"/>
      <c r="DU122" s="950"/>
      <c r="DV122" s="951">
        <v>1.3</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44.5</v>
      </c>
      <c r="BR123" s="1057"/>
      <c r="BS123" s="1057"/>
      <c r="BT123" s="1057"/>
      <c r="BU123" s="1057"/>
      <c r="BV123" s="1057">
        <v>60.2</v>
      </c>
      <c r="BW123" s="1057"/>
      <c r="BX123" s="1057"/>
      <c r="BY123" s="1057"/>
      <c r="BZ123" s="1057"/>
      <c r="CA123" s="1057">
        <v>59</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v>11270</v>
      </c>
      <c r="DH123" s="989"/>
      <c r="DI123" s="989"/>
      <c r="DJ123" s="989"/>
      <c r="DK123" s="990"/>
      <c r="DL123" s="991">
        <v>8508</v>
      </c>
      <c r="DM123" s="989"/>
      <c r="DN123" s="989"/>
      <c r="DO123" s="989"/>
      <c r="DP123" s="990"/>
      <c r="DQ123" s="991">
        <v>6747</v>
      </c>
      <c r="DR123" s="989"/>
      <c r="DS123" s="989"/>
      <c r="DT123" s="989"/>
      <c r="DU123" s="990"/>
      <c r="DV123" s="992">
        <v>0</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3719</v>
      </c>
      <c r="AB126" s="989"/>
      <c r="AC126" s="989"/>
      <c r="AD126" s="989"/>
      <c r="AE126" s="990"/>
      <c r="AF126" s="991">
        <v>1569</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81</v>
      </c>
      <c r="AB127" s="989"/>
      <c r="AC127" s="989"/>
      <c r="AD127" s="989"/>
      <c r="AE127" s="990"/>
      <c r="AF127" s="991">
        <v>23</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12.1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1350000</v>
      </c>
      <c r="DH127" s="1078"/>
      <c r="DI127" s="1078"/>
      <c r="DJ127" s="1078"/>
      <c r="DK127" s="1078"/>
      <c r="DL127" s="1078">
        <v>535865</v>
      </c>
      <c r="DM127" s="1078"/>
      <c r="DN127" s="1078"/>
      <c r="DO127" s="1078"/>
      <c r="DP127" s="1078"/>
      <c r="DQ127" s="1078">
        <v>358425</v>
      </c>
      <c r="DR127" s="1078"/>
      <c r="DS127" s="1078"/>
      <c r="DT127" s="1078"/>
      <c r="DU127" s="1078"/>
      <c r="DV127" s="1079">
        <v>1.7</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68188</v>
      </c>
      <c r="AB128" s="1120"/>
      <c r="AC128" s="1120"/>
      <c r="AD128" s="1120"/>
      <c r="AE128" s="1121"/>
      <c r="AF128" s="1122">
        <v>60551</v>
      </c>
      <c r="AG128" s="1120"/>
      <c r="AH128" s="1120"/>
      <c r="AI128" s="1120"/>
      <c r="AJ128" s="1121"/>
      <c r="AK128" s="1122">
        <v>45006</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17.100000000000001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24464263</v>
      </c>
      <c r="AB129" s="989"/>
      <c r="AC129" s="989"/>
      <c r="AD129" s="989"/>
      <c r="AE129" s="990"/>
      <c r="AF129" s="991">
        <v>24659339</v>
      </c>
      <c r="AG129" s="989"/>
      <c r="AH129" s="989"/>
      <c r="AI129" s="989"/>
      <c r="AJ129" s="990"/>
      <c r="AK129" s="991">
        <v>24823117</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4.2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3228294</v>
      </c>
      <c r="AB130" s="989"/>
      <c r="AC130" s="989"/>
      <c r="AD130" s="989"/>
      <c r="AE130" s="990"/>
      <c r="AF130" s="991">
        <v>3586606</v>
      </c>
      <c r="AG130" s="989"/>
      <c r="AH130" s="989"/>
      <c r="AI130" s="989"/>
      <c r="AJ130" s="990"/>
      <c r="AK130" s="991">
        <v>3845627</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59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21235969</v>
      </c>
      <c r="AB131" s="1028"/>
      <c r="AC131" s="1028"/>
      <c r="AD131" s="1028"/>
      <c r="AE131" s="1029"/>
      <c r="AF131" s="1030">
        <v>21072733</v>
      </c>
      <c r="AG131" s="1028"/>
      <c r="AH131" s="1028"/>
      <c r="AI131" s="1028"/>
      <c r="AJ131" s="1029"/>
      <c r="AK131" s="1030">
        <v>20977490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4.6026578770000004</v>
      </c>
      <c r="AB132" s="1134"/>
      <c r="AC132" s="1134"/>
      <c r="AD132" s="1134"/>
      <c r="AE132" s="1135"/>
      <c r="AF132" s="1136">
        <v>3.4677751579999998</v>
      </c>
      <c r="AG132" s="1134"/>
      <c r="AH132" s="1134"/>
      <c r="AI132" s="1134"/>
      <c r="AJ132" s="1135"/>
      <c r="AK132" s="1136">
        <v>4.6104181200000003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4.7</v>
      </c>
      <c r="AB133" s="1141"/>
      <c r="AC133" s="1141"/>
      <c r="AD133" s="1141"/>
      <c r="AE133" s="1142"/>
      <c r="AF133" s="1140">
        <v>4.0999999999999996</v>
      </c>
      <c r="AG133" s="1141"/>
      <c r="AH133" s="1141"/>
      <c r="AI133" s="1141"/>
      <c r="AJ133" s="1142"/>
      <c r="AK133" s="1140">
        <v>4.2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7345315</v>
      </c>
      <c r="L9" s="264">
        <v>64667</v>
      </c>
      <c r="M9" s="265">
        <v>56521</v>
      </c>
      <c r="N9" s="266">
        <v>14.4</v>
      </c>
    </row>
    <row r="10" spans="1:16">
      <c r="A10" s="248"/>
      <c r="B10" s="244"/>
      <c r="C10" s="244"/>
      <c r="D10" s="244"/>
      <c r="E10" s="244"/>
      <c r="F10" s="244"/>
      <c r="G10" s="1149" t="s">
        <v>477</v>
      </c>
      <c r="H10" s="1150"/>
      <c r="I10" s="1150"/>
      <c r="J10" s="1151"/>
      <c r="K10" s="267">
        <v>692170</v>
      </c>
      <c r="L10" s="268">
        <v>6094</v>
      </c>
      <c r="M10" s="269">
        <v>5094</v>
      </c>
      <c r="N10" s="270">
        <v>19.600000000000001</v>
      </c>
    </row>
    <row r="11" spans="1:16" ht="13.5" customHeight="1">
      <c r="A11" s="248"/>
      <c r="B11" s="244"/>
      <c r="C11" s="244"/>
      <c r="D11" s="244"/>
      <c r="E11" s="244"/>
      <c r="F11" s="244"/>
      <c r="G11" s="1149" t="s">
        <v>478</v>
      </c>
      <c r="H11" s="1150"/>
      <c r="I11" s="1150"/>
      <c r="J11" s="1151"/>
      <c r="K11" s="267">
        <v>194433</v>
      </c>
      <c r="L11" s="268">
        <v>1712</v>
      </c>
      <c r="M11" s="269">
        <v>3978</v>
      </c>
      <c r="N11" s="270">
        <v>-57</v>
      </c>
    </row>
    <row r="12" spans="1:16" ht="13.5" customHeight="1">
      <c r="A12" s="248"/>
      <c r="B12" s="244"/>
      <c r="C12" s="244"/>
      <c r="D12" s="244"/>
      <c r="E12" s="244"/>
      <c r="F12" s="244"/>
      <c r="G12" s="1149" t="s">
        <v>479</v>
      </c>
      <c r="H12" s="1150"/>
      <c r="I12" s="1150"/>
      <c r="J12" s="1151"/>
      <c r="K12" s="267" t="s">
        <v>480</v>
      </c>
      <c r="L12" s="268" t="s">
        <v>480</v>
      </c>
      <c r="M12" s="269">
        <v>1244</v>
      </c>
      <c r="N12" s="270" t="s">
        <v>480</v>
      </c>
    </row>
    <row r="13" spans="1:16" ht="13.5" customHeight="1">
      <c r="A13" s="248"/>
      <c r="B13" s="244"/>
      <c r="C13" s="244"/>
      <c r="D13" s="244"/>
      <c r="E13" s="244"/>
      <c r="F13" s="244"/>
      <c r="G13" s="1149" t="s">
        <v>481</v>
      </c>
      <c r="H13" s="1150"/>
      <c r="I13" s="1150"/>
      <c r="J13" s="1151"/>
      <c r="K13" s="267" t="s">
        <v>480</v>
      </c>
      <c r="L13" s="268" t="s">
        <v>480</v>
      </c>
      <c r="M13" s="269">
        <v>18</v>
      </c>
      <c r="N13" s="270" t="s">
        <v>480</v>
      </c>
    </row>
    <row r="14" spans="1:16" ht="13.5" customHeight="1">
      <c r="A14" s="248"/>
      <c r="B14" s="244"/>
      <c r="C14" s="244"/>
      <c r="D14" s="244"/>
      <c r="E14" s="244"/>
      <c r="F14" s="244"/>
      <c r="G14" s="1149" t="s">
        <v>482</v>
      </c>
      <c r="H14" s="1150"/>
      <c r="I14" s="1150"/>
      <c r="J14" s="1151"/>
      <c r="K14" s="267">
        <v>253048</v>
      </c>
      <c r="L14" s="268">
        <v>2228</v>
      </c>
      <c r="M14" s="269">
        <v>2228</v>
      </c>
      <c r="N14" s="270">
        <v>0</v>
      </c>
    </row>
    <row r="15" spans="1:16" ht="13.5" customHeight="1">
      <c r="A15" s="248"/>
      <c r="B15" s="244"/>
      <c r="C15" s="244"/>
      <c r="D15" s="244"/>
      <c r="E15" s="244"/>
      <c r="F15" s="244"/>
      <c r="G15" s="1149" t="s">
        <v>483</v>
      </c>
      <c r="H15" s="1150"/>
      <c r="I15" s="1150"/>
      <c r="J15" s="1151"/>
      <c r="K15" s="267">
        <v>126820</v>
      </c>
      <c r="L15" s="268">
        <v>1117</v>
      </c>
      <c r="M15" s="269">
        <v>1508</v>
      </c>
      <c r="N15" s="270">
        <v>-25.9</v>
      </c>
    </row>
    <row r="16" spans="1:16">
      <c r="A16" s="248"/>
      <c r="B16" s="244"/>
      <c r="C16" s="244"/>
      <c r="D16" s="244"/>
      <c r="E16" s="244"/>
      <c r="F16" s="244"/>
      <c r="G16" s="1152" t="s">
        <v>484</v>
      </c>
      <c r="H16" s="1153"/>
      <c r="I16" s="1153"/>
      <c r="J16" s="1154"/>
      <c r="K16" s="268">
        <v>-933970</v>
      </c>
      <c r="L16" s="268">
        <v>-8223</v>
      </c>
      <c r="M16" s="269">
        <v>-5476</v>
      </c>
      <c r="N16" s="270">
        <v>50.2</v>
      </c>
    </row>
    <row r="17" spans="1:16">
      <c r="A17" s="248"/>
      <c r="B17" s="244"/>
      <c r="C17" s="244"/>
      <c r="D17" s="244"/>
      <c r="E17" s="244"/>
      <c r="F17" s="244"/>
      <c r="G17" s="1152" t="s">
        <v>166</v>
      </c>
      <c r="H17" s="1153"/>
      <c r="I17" s="1153"/>
      <c r="J17" s="1154"/>
      <c r="K17" s="268">
        <v>7677816</v>
      </c>
      <c r="L17" s="268">
        <v>67594</v>
      </c>
      <c r="M17" s="269">
        <v>65114</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7.43</v>
      </c>
      <c r="L21" s="281">
        <v>6.38</v>
      </c>
      <c r="M21" s="282">
        <v>1.05</v>
      </c>
      <c r="N21" s="249"/>
      <c r="O21" s="283"/>
      <c r="P21" s="279"/>
    </row>
    <row r="22" spans="1:16" s="284" customFormat="1">
      <c r="A22" s="279"/>
      <c r="B22" s="249"/>
      <c r="C22" s="249"/>
      <c r="D22" s="249"/>
      <c r="E22" s="249"/>
      <c r="F22" s="249"/>
      <c r="G22" s="1144" t="s">
        <v>490</v>
      </c>
      <c r="H22" s="1145"/>
      <c r="I22" s="1145"/>
      <c r="J22" s="1146"/>
      <c r="K22" s="285">
        <v>101.4</v>
      </c>
      <c r="L22" s="286">
        <v>99.8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4211591</v>
      </c>
      <c r="L32" s="294">
        <v>37078</v>
      </c>
      <c r="M32" s="295">
        <v>35579</v>
      </c>
      <c r="N32" s="296">
        <v>4.2</v>
      </c>
    </row>
    <row r="33" spans="1:16" ht="13.5" customHeight="1">
      <c r="A33" s="248"/>
      <c r="B33" s="244"/>
      <c r="C33" s="244"/>
      <c r="D33" s="244"/>
      <c r="E33" s="244"/>
      <c r="F33" s="244"/>
      <c r="G33" s="1160" t="s">
        <v>495</v>
      </c>
      <c r="H33" s="1161"/>
      <c r="I33" s="1161"/>
      <c r="J33" s="1162"/>
      <c r="K33" s="294" t="s">
        <v>480</v>
      </c>
      <c r="L33" s="294" t="s">
        <v>480</v>
      </c>
      <c r="M33" s="295" t="s">
        <v>480</v>
      </c>
      <c r="N33" s="296" t="s">
        <v>480</v>
      </c>
    </row>
    <row r="34" spans="1:16" ht="27" customHeight="1">
      <c r="A34" s="248"/>
      <c r="B34" s="244"/>
      <c r="C34" s="244"/>
      <c r="D34" s="244"/>
      <c r="E34" s="244"/>
      <c r="F34" s="244"/>
      <c r="G34" s="1160" t="s">
        <v>496</v>
      </c>
      <c r="H34" s="1161"/>
      <c r="I34" s="1161"/>
      <c r="J34" s="1162"/>
      <c r="K34" s="294" t="s">
        <v>480</v>
      </c>
      <c r="L34" s="294" t="s">
        <v>480</v>
      </c>
      <c r="M34" s="295">
        <v>9</v>
      </c>
      <c r="N34" s="296" t="s">
        <v>480</v>
      </c>
    </row>
    <row r="35" spans="1:16" ht="27" customHeight="1">
      <c r="A35" s="248"/>
      <c r="B35" s="244"/>
      <c r="C35" s="244"/>
      <c r="D35" s="244"/>
      <c r="E35" s="244"/>
      <c r="F35" s="244"/>
      <c r="G35" s="1160" t="s">
        <v>497</v>
      </c>
      <c r="H35" s="1161"/>
      <c r="I35" s="1161"/>
      <c r="J35" s="1162"/>
      <c r="K35" s="294">
        <v>594945</v>
      </c>
      <c r="L35" s="294">
        <v>5238</v>
      </c>
      <c r="M35" s="295">
        <v>12310</v>
      </c>
      <c r="N35" s="296">
        <v>-57.4</v>
      </c>
    </row>
    <row r="36" spans="1:16" ht="27" customHeight="1">
      <c r="A36" s="248"/>
      <c r="B36" s="244"/>
      <c r="C36" s="244"/>
      <c r="D36" s="244"/>
      <c r="E36" s="244"/>
      <c r="F36" s="244"/>
      <c r="G36" s="1160" t="s">
        <v>498</v>
      </c>
      <c r="H36" s="1161"/>
      <c r="I36" s="1161"/>
      <c r="J36" s="1162"/>
      <c r="K36" s="294">
        <v>48200</v>
      </c>
      <c r="L36" s="294">
        <v>424</v>
      </c>
      <c r="M36" s="295">
        <v>1635</v>
      </c>
      <c r="N36" s="296">
        <v>-74.099999999999994</v>
      </c>
    </row>
    <row r="37" spans="1:16" ht="13.5" customHeight="1">
      <c r="A37" s="248"/>
      <c r="B37" s="244"/>
      <c r="C37" s="244"/>
      <c r="D37" s="244"/>
      <c r="E37" s="244"/>
      <c r="F37" s="244"/>
      <c r="G37" s="1160" t="s">
        <v>499</v>
      </c>
      <c r="H37" s="1161"/>
      <c r="I37" s="1161"/>
      <c r="J37" s="1162"/>
      <c r="K37" s="294">
        <v>3025</v>
      </c>
      <c r="L37" s="294">
        <v>27</v>
      </c>
      <c r="M37" s="295">
        <v>609</v>
      </c>
      <c r="N37" s="296">
        <v>-95.6</v>
      </c>
    </row>
    <row r="38" spans="1:16" ht="27" customHeight="1">
      <c r="A38" s="248"/>
      <c r="B38" s="244"/>
      <c r="C38" s="244"/>
      <c r="D38" s="244"/>
      <c r="E38" s="244"/>
      <c r="F38" s="244"/>
      <c r="G38" s="1163" t="s">
        <v>500</v>
      </c>
      <c r="H38" s="1164"/>
      <c r="I38" s="1164"/>
      <c r="J38" s="1165"/>
      <c r="K38" s="297">
        <v>22</v>
      </c>
      <c r="L38" s="297">
        <v>0</v>
      </c>
      <c r="M38" s="298">
        <v>0</v>
      </c>
      <c r="N38" s="299">
        <v>0</v>
      </c>
      <c r="O38" s="293"/>
    </row>
    <row r="39" spans="1:16">
      <c r="A39" s="248"/>
      <c r="B39" s="244"/>
      <c r="C39" s="244"/>
      <c r="D39" s="244"/>
      <c r="E39" s="244"/>
      <c r="F39" s="244"/>
      <c r="G39" s="1163" t="s">
        <v>501</v>
      </c>
      <c r="H39" s="1164"/>
      <c r="I39" s="1164"/>
      <c r="J39" s="1165"/>
      <c r="K39" s="300">
        <v>-45006</v>
      </c>
      <c r="L39" s="300">
        <v>-396</v>
      </c>
      <c r="M39" s="301">
        <v>-7873</v>
      </c>
      <c r="N39" s="302">
        <v>-95</v>
      </c>
      <c r="O39" s="293"/>
    </row>
    <row r="40" spans="1:16" ht="27" customHeight="1">
      <c r="A40" s="248"/>
      <c r="B40" s="244"/>
      <c r="C40" s="244"/>
      <c r="D40" s="244"/>
      <c r="E40" s="244"/>
      <c r="F40" s="244"/>
      <c r="G40" s="1160" t="s">
        <v>502</v>
      </c>
      <c r="H40" s="1161"/>
      <c r="I40" s="1161"/>
      <c r="J40" s="1162"/>
      <c r="K40" s="300">
        <v>-3845627</v>
      </c>
      <c r="L40" s="300">
        <v>-33856</v>
      </c>
      <c r="M40" s="301">
        <v>-31099</v>
      </c>
      <c r="N40" s="302">
        <v>8.9</v>
      </c>
      <c r="O40" s="293"/>
    </row>
    <row r="41" spans="1:16">
      <c r="A41" s="248"/>
      <c r="B41" s="244"/>
      <c r="C41" s="244"/>
      <c r="D41" s="244"/>
      <c r="E41" s="244"/>
      <c r="F41" s="244"/>
      <c r="G41" s="1166" t="s">
        <v>277</v>
      </c>
      <c r="H41" s="1167"/>
      <c r="I41" s="1167"/>
      <c r="J41" s="1168"/>
      <c r="K41" s="294">
        <v>967150</v>
      </c>
      <c r="L41" s="300">
        <v>8515</v>
      </c>
      <c r="M41" s="301">
        <v>11170</v>
      </c>
      <c r="N41" s="302">
        <v>-23.8</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6804950</v>
      </c>
      <c r="J51" s="320">
        <v>60665</v>
      </c>
      <c r="K51" s="321">
        <v>13.5</v>
      </c>
      <c r="L51" s="322">
        <v>41433</v>
      </c>
      <c r="M51" s="323">
        <v>-19.2</v>
      </c>
      <c r="N51" s="324">
        <v>32.700000000000003</v>
      </c>
    </row>
    <row r="52" spans="1:14">
      <c r="A52" s="248"/>
      <c r="B52" s="244"/>
      <c r="C52" s="244"/>
      <c r="D52" s="244"/>
      <c r="E52" s="244"/>
      <c r="F52" s="244"/>
      <c r="G52" s="325"/>
      <c r="H52" s="326" t="s">
        <v>513</v>
      </c>
      <c r="I52" s="327">
        <v>4527023</v>
      </c>
      <c r="J52" s="328">
        <v>40358</v>
      </c>
      <c r="K52" s="329">
        <v>10</v>
      </c>
      <c r="L52" s="330">
        <v>22351</v>
      </c>
      <c r="M52" s="331">
        <v>-23.1</v>
      </c>
      <c r="N52" s="332">
        <v>33.1</v>
      </c>
    </row>
    <row r="53" spans="1:14">
      <c r="A53" s="248"/>
      <c r="B53" s="244"/>
      <c r="C53" s="244"/>
      <c r="D53" s="244"/>
      <c r="E53" s="244"/>
      <c r="F53" s="244"/>
      <c r="G53" s="310" t="s">
        <v>514</v>
      </c>
      <c r="H53" s="311"/>
      <c r="I53" s="319">
        <v>7105697</v>
      </c>
      <c r="J53" s="320">
        <v>62540</v>
      </c>
      <c r="K53" s="321">
        <v>3.1</v>
      </c>
      <c r="L53" s="322">
        <v>43493</v>
      </c>
      <c r="M53" s="323">
        <v>5</v>
      </c>
      <c r="N53" s="324">
        <v>-1.9</v>
      </c>
    </row>
    <row r="54" spans="1:14">
      <c r="A54" s="248"/>
      <c r="B54" s="244"/>
      <c r="C54" s="244"/>
      <c r="D54" s="244"/>
      <c r="E54" s="244"/>
      <c r="F54" s="244"/>
      <c r="G54" s="325"/>
      <c r="H54" s="326" t="s">
        <v>513</v>
      </c>
      <c r="I54" s="327">
        <v>3553972</v>
      </c>
      <c r="J54" s="328">
        <v>31280</v>
      </c>
      <c r="K54" s="329">
        <v>-22.5</v>
      </c>
      <c r="L54" s="330">
        <v>23254</v>
      </c>
      <c r="M54" s="331">
        <v>4</v>
      </c>
      <c r="N54" s="332">
        <v>-26.5</v>
      </c>
    </row>
    <row r="55" spans="1:14">
      <c r="A55" s="248"/>
      <c r="B55" s="244"/>
      <c r="C55" s="244"/>
      <c r="D55" s="244"/>
      <c r="E55" s="244"/>
      <c r="F55" s="244"/>
      <c r="G55" s="310" t="s">
        <v>515</v>
      </c>
      <c r="H55" s="311"/>
      <c r="I55" s="319">
        <v>6893148</v>
      </c>
      <c r="J55" s="320">
        <v>60779</v>
      </c>
      <c r="K55" s="321">
        <v>-2.8</v>
      </c>
      <c r="L55" s="322">
        <v>50840</v>
      </c>
      <c r="M55" s="323">
        <v>16.899999999999999</v>
      </c>
      <c r="N55" s="324">
        <v>-19.7</v>
      </c>
    </row>
    <row r="56" spans="1:14">
      <c r="A56" s="248"/>
      <c r="B56" s="244"/>
      <c r="C56" s="244"/>
      <c r="D56" s="244"/>
      <c r="E56" s="244"/>
      <c r="F56" s="244"/>
      <c r="G56" s="325"/>
      <c r="H56" s="326" t="s">
        <v>513</v>
      </c>
      <c r="I56" s="327">
        <v>3068879</v>
      </c>
      <c r="J56" s="328">
        <v>27059</v>
      </c>
      <c r="K56" s="329">
        <v>-13.5</v>
      </c>
      <c r="L56" s="330">
        <v>25367</v>
      </c>
      <c r="M56" s="331">
        <v>9.1</v>
      </c>
      <c r="N56" s="332">
        <v>-22.6</v>
      </c>
    </row>
    <row r="57" spans="1:14">
      <c r="A57" s="248"/>
      <c r="B57" s="244"/>
      <c r="C57" s="244"/>
      <c r="D57" s="244"/>
      <c r="E57" s="244"/>
      <c r="F57" s="244"/>
      <c r="G57" s="310" t="s">
        <v>516</v>
      </c>
      <c r="H57" s="311"/>
      <c r="I57" s="319">
        <v>12498455</v>
      </c>
      <c r="J57" s="320">
        <v>110137</v>
      </c>
      <c r="K57" s="321">
        <v>81.2</v>
      </c>
      <c r="L57" s="322">
        <v>53605</v>
      </c>
      <c r="M57" s="323">
        <v>5.4</v>
      </c>
      <c r="N57" s="324">
        <v>75.8</v>
      </c>
    </row>
    <row r="58" spans="1:14">
      <c r="A58" s="248"/>
      <c r="B58" s="244"/>
      <c r="C58" s="244"/>
      <c r="D58" s="244"/>
      <c r="E58" s="244"/>
      <c r="F58" s="244"/>
      <c r="G58" s="325"/>
      <c r="H58" s="326" t="s">
        <v>513</v>
      </c>
      <c r="I58" s="327">
        <v>6377185</v>
      </c>
      <c r="J58" s="328">
        <v>56196</v>
      </c>
      <c r="K58" s="329">
        <v>107.7</v>
      </c>
      <c r="L58" s="330">
        <v>28343</v>
      </c>
      <c r="M58" s="331">
        <v>11.7</v>
      </c>
      <c r="N58" s="332">
        <v>96</v>
      </c>
    </row>
    <row r="59" spans="1:14">
      <c r="A59" s="248"/>
      <c r="B59" s="244"/>
      <c r="C59" s="244"/>
      <c r="D59" s="244"/>
      <c r="E59" s="244"/>
      <c r="F59" s="244"/>
      <c r="G59" s="310" t="s">
        <v>517</v>
      </c>
      <c r="H59" s="311"/>
      <c r="I59" s="319">
        <v>5083916</v>
      </c>
      <c r="J59" s="320">
        <v>44758</v>
      </c>
      <c r="K59" s="321">
        <v>-59.4</v>
      </c>
      <c r="L59" s="322">
        <v>46440</v>
      </c>
      <c r="M59" s="323">
        <v>-13.4</v>
      </c>
      <c r="N59" s="324">
        <v>-46</v>
      </c>
    </row>
    <row r="60" spans="1:14">
      <c r="A60" s="248"/>
      <c r="B60" s="244"/>
      <c r="C60" s="244"/>
      <c r="D60" s="244"/>
      <c r="E60" s="244"/>
      <c r="F60" s="244"/>
      <c r="G60" s="325"/>
      <c r="H60" s="326" t="s">
        <v>513</v>
      </c>
      <c r="I60" s="333">
        <v>3408377</v>
      </c>
      <c r="J60" s="328">
        <v>30007</v>
      </c>
      <c r="K60" s="329">
        <v>-46.6</v>
      </c>
      <c r="L60" s="330">
        <v>27658</v>
      </c>
      <c r="M60" s="331">
        <v>-2.4</v>
      </c>
      <c r="N60" s="332">
        <v>-44.2</v>
      </c>
    </row>
    <row r="61" spans="1:14">
      <c r="A61" s="248"/>
      <c r="B61" s="244"/>
      <c r="C61" s="244"/>
      <c r="D61" s="244"/>
      <c r="E61" s="244"/>
      <c r="F61" s="244"/>
      <c r="G61" s="310" t="s">
        <v>518</v>
      </c>
      <c r="H61" s="334"/>
      <c r="I61" s="335">
        <v>7677233</v>
      </c>
      <c r="J61" s="336">
        <v>67776</v>
      </c>
      <c r="K61" s="337">
        <v>7.1</v>
      </c>
      <c r="L61" s="338">
        <v>47162</v>
      </c>
      <c r="M61" s="339">
        <v>-1.1000000000000001</v>
      </c>
      <c r="N61" s="324">
        <v>8.1999999999999993</v>
      </c>
    </row>
    <row r="62" spans="1:14">
      <c r="A62" s="248"/>
      <c r="B62" s="244"/>
      <c r="C62" s="244"/>
      <c r="D62" s="244"/>
      <c r="E62" s="244"/>
      <c r="F62" s="244"/>
      <c r="G62" s="325"/>
      <c r="H62" s="326" t="s">
        <v>513</v>
      </c>
      <c r="I62" s="327">
        <v>4187087</v>
      </c>
      <c r="J62" s="328">
        <v>36980</v>
      </c>
      <c r="K62" s="329">
        <v>7</v>
      </c>
      <c r="L62" s="330">
        <v>25395</v>
      </c>
      <c r="M62" s="331">
        <v>-0.1</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10.49</v>
      </c>
      <c r="G47" s="12">
        <v>13.22</v>
      </c>
      <c r="H47" s="12">
        <v>14.88</v>
      </c>
      <c r="I47" s="12">
        <v>18.04</v>
      </c>
      <c r="J47" s="13">
        <v>19.86</v>
      </c>
    </row>
    <row r="48" spans="2:10" ht="57.75" customHeight="1">
      <c r="B48" s="14"/>
      <c r="C48" s="1171" t="s">
        <v>4</v>
      </c>
      <c r="D48" s="1171"/>
      <c r="E48" s="1172"/>
      <c r="F48" s="15">
        <v>4.9400000000000004</v>
      </c>
      <c r="G48" s="16">
        <v>4.12</v>
      </c>
      <c r="H48" s="16">
        <v>6.48</v>
      </c>
      <c r="I48" s="16">
        <v>3.81</v>
      </c>
      <c r="J48" s="17">
        <v>2.96</v>
      </c>
    </row>
    <row r="49" spans="2:10" ht="57.75" customHeight="1" thickBot="1">
      <c r="B49" s="18"/>
      <c r="C49" s="1173" t="s">
        <v>5</v>
      </c>
      <c r="D49" s="1173"/>
      <c r="E49" s="1174"/>
      <c r="F49" s="19">
        <v>2.64</v>
      </c>
      <c r="G49" s="20">
        <v>1.66</v>
      </c>
      <c r="H49" s="20">
        <v>4.5199999999999996</v>
      </c>
      <c r="I49" s="20">
        <v>0.66</v>
      </c>
      <c r="J49" s="21">
        <v>1.1000000000000001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2017-03-02T11:12:41Z</cp:lastPrinted>
  <dcterms:created xsi:type="dcterms:W3CDTF">2017-02-15T21:59:46Z</dcterms:created>
  <dcterms:modified xsi:type="dcterms:W3CDTF">2023-03-22T05:09:25Z</dcterms:modified>
</cp:coreProperties>
</file>