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C39" i="9"/>
  <c r="BE38" i="9"/>
  <c r="AM38" i="9"/>
  <c r="C38" i="9"/>
  <c r="BE37" i="9"/>
  <c r="AM37" i="9"/>
  <c r="C37"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l="1"/>
  <c r="U39" i="9" l="1"/>
  <c r="AM34" i="9" s="1"/>
  <c r="AM35" i="9" s="1"/>
  <c r="BW34" i="9" s="1"/>
  <c r="BW35" i="9" s="1"/>
  <c r="BW36" i="9" s="1"/>
  <c r="BW37" i="9" s="1"/>
  <c r="BW38" i="9" s="1"/>
  <c r="BW39" i="9" s="1"/>
  <c r="BW40" i="9" s="1"/>
  <c r="BW41" i="9" s="1"/>
  <c r="BE34" i="9"/>
  <c r="BE35" i="9" s="1"/>
  <c r="CO34" i="9" l="1"/>
  <c r="CO35" i="9" s="1"/>
  <c r="CO36" i="9" s="1"/>
  <c r="CO37" i="9" s="1"/>
  <c r="CO38" i="9" s="1"/>
  <c r="CO39" i="9" s="1"/>
</calcChain>
</file>

<file path=xl/sharedStrings.xml><?xml version="1.0" encoding="utf-8"?>
<sst xmlns="http://schemas.openxmlformats.org/spreadsheetml/2006/main" count="957" uniqueCount="552">
  <si>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</si>
  <si>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</si>
  <si>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</si>
  <si>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</si>
  <si>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</si>
  <si>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</si>
  <si>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</si>
  <si>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</si>
  <si>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</si>
  <si>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</si>
  <si>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</si>
  <si>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</si>
  <si>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</si>
  <si>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</si>
  <si>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</si>
  <si>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</si>
  <si>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</si>
  <si>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</si>
  <si>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</si>
  <si>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</si>
  <si>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</si>
  <si>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</si>
  <si>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</si>
  <si>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</si>
  <si>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</si>
  <si>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</si>
  <si>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</si>
  <si>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</si>
  <si>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</si>
  <si>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</si>
  <si>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</si>
  <si>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</si>
  <si>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</si>
  <si>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</si>
  <si>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</si>
  <si>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</si>
  <si>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</si>
  <si>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</si>
  <si>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</si>
  <si>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</si>
  <si>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</si>
  <si>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</si>
  <si>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</si>
  <si>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</si>
  <si>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</si>
  <si>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</si>
  <si>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</si>
  <si>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</si>
  <si>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</si>
  <si>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</si>
  <si>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</si>
  <si>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</si>
  <si>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</si>
  <si>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</si>
  <si>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</si>
  <si>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</si>
  <si>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</si>
  <si>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</si>
  <si>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</si>
  <si>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</si>
  <si>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</si>
  <si>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</si>
  <si>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</si>
  <si>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</si>
  <si>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</si>
  <si>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</si>
  <si>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</si>
  <si>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</si>
  <si>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</si>
  <si>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</si>
  <si>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</si>
  <si>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</si>
  <si>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</si>
  <si>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</si>
  <si>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</si>
  <si>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</si>
  <si>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</si>
  <si>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</si>
  <si>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</si>
  <si>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</si>
  <si>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</si>
  <si>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丸亀市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</si>
  <si>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</si>
  <si>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</si>
  <si>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</si>
  <si>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</si>
  <si>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</si>
  <si>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</si>
  <si>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</si>
  <si>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</si>
  <si>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</si>
  <si>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</si>
  <si>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</si>
  <si>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</si>
  <si>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</si>
  <si>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</si>
  <si>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</si>
  <si>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</si>
  <si>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</si>
  <si>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</si>
  <si>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</si>
  <si>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</si>
  <si>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</si>
  <si>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</si>
  <si>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</si>
  <si>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</si>
  <si>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</si>
  <si>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</si>
  <si>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</si>
  <si>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</si>
  <si>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</si>
  <si>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</si>
  <si>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</si>
  <si>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</si>
  <si>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</si>
  <si>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</si>
  <si>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</si>
  <si>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</si>
  <si>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</si>
  <si>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</si>
  <si>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</si>
  <si>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</si>
  <si>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</si>
  <si>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</si>
  <si>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</si>
  <si>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</si>
  <si>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</si>
  <si>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</si>
  <si>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</si>
  <si>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</si>
  <si>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</si>
  <si>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</si>
  <si>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</si>
  <si>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</si>
  <si>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</si>
  <si>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</si>
  <si>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</si>
  <si>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</si>
  <si>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</si>
  <si>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</si>
  <si>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</si>
  <si>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</si>
  <si>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</si>
  <si>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</si>
  <si>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</si>
  <si>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</si>
  <si>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</si>
  <si>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</si>
  <si>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</si>
  <si>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</si>
  <si>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</si>
  <si>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</si>
  <si>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</si>
  <si>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</si>
  <si>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</si>
  <si>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</si>
  <si>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</si>
  <si>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</si>
  <si>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</si>
  <si>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</si>
  <si>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</si>
  <si>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</si>
  <si>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</si>
  <si>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</si>
  <si>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</si>
  <si>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</si>
  <si>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</si>
  <si>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</si>
  <si>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</si>
  <si>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</si>
  <si>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</si>
  <si>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</si>
  <si>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</si>
  <si>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</si>
  <si>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</si>
  <si>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</si>
  <si>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</si>
  <si>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</si>
  <si>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</si>
  <si>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</si>
  <si>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</si>
  <si>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</si>
  <si>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</si>
  <si>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</si>
  <si>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</si>
  <si>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</si>
  <si>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</si>
  <si>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</si>
  <si>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</si>
  <si>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</si>
  <si>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</si>
  <si>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</si>
  <si>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</si>
  <si>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</si>
  <si>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香川県丸亀市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</si>
  <si>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</si>
  <si>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</si>
  <si>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</si>
  <si>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</si>
  <si>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</si>
  <si>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</si>
  <si>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</si>
  <si>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</si>
  <si>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</si>
  <si>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</si>
  <si>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</si>
  <si>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</si>
  <si>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</si>
  <si>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</si>
  <si>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</si>
  <si>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</si>
  <si>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</si>
  <si>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</si>
  <si>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</si>
  <si>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</si>
  <si>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</si>
  <si>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</si>
  <si>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</si>
  <si>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</si>
  <si>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</si>
  <si>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</si>
  <si>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</si>
  <si>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</si>
  <si>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</si>
  <si>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</si>
  <si>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</si>
  <si>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</si>
  <si>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</si>
  <si>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</si>
  <si>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</si>
  <si>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</si>
  <si>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</si>
  <si>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</si>
  <si>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</si>
  <si>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</si>
  <si>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</si>
  <si>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</si>
  <si>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</si>
  <si>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</si>
  <si>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</si>
  <si>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</si>
  <si>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</si>
  <si>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</si>
  <si>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</si>
  <si>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</si>
  <si>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</si>
  <si>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</si>
  <si>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</si>
  <si>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</si>
  <si>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</si>
  <si>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</si>
  <si>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</si>
  <si>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</si>
  <si>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</si>
  <si>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</si>
  <si>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</si>
  <si>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</si>
  <si>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</si>
  <si>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</si>
  <si>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</si>
  <si>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</si>
  <si>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</si>
  <si>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</si>
  <si>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</si>
  <si>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</si>
  <si>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</si>
  <si>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</si>
  <si>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</si>
  <si>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</si>
  <si>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</si>
  <si>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</si>
  <si>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</si>
  <si>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</si>
  <si>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</si>
  <si>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</si>
  <si>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</si>
  <si>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</si>
  <si>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</si>
  <si>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</si>
  <si>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</si>
  <si>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</si>
  <si>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</si>
  <si>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</si>
  <si>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</si>
  <si>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</si>
  <si>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</si>
  <si>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</si>
  <si>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</si>
  <si>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</si>
  <si>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</si>
  <si>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</si>
  <si>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</si>
  <si>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</si>
  <si>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</si>
  <si>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</si>
  <si>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</si>
  <si>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</si>
  <si>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</si>
  <si>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</si>
  <si>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</si>
  <si>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</si>
  <si>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</si>
  <si>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</si>
  <si>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</si>
  <si>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</si>
  <si>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</si>
  <si>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</si>
  <si>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</si>
  <si>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</si>
  <si>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</si>
  <si>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</si>
  <si>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</si>
  <si>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</si>
  <si>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</si>
  <si>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</si>
  <si>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</si>
  <si>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</si>
  <si>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</si>
  <si>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</si>
  <si>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</si>
  <si>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</si>
  <si>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</si>
  <si>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</si>
  <si>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</si>
  <si>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</si>
  <si>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</si>
  <si>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</si>
  <si>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</si>
  <si>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</si>
  <si>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</si>
  <si>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</si>
  <si>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</si>
  <si>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</si>
  <si>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</si>
  <si>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</si>
  <si>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</si>
  <si>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</si>
  <si>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</si>
  <si>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</si>
  <si>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</si>
  <si>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</si>
  <si>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</si>
  <si>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</si>
  <si>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香川県丸亀市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</si>
  <si>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</si>
  <si>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</si>
  <si>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</si>
  <si>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</si>
  <si>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</si>
  <si>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</si>
  <si>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</si>
  <si>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</si>
  <si>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</si>
  <si>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</si>
  <si>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</si>
  <si>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</si>
  <si>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</si>
  <si>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</si>
  <si>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</si>
  <si>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</si>
  <si>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</si>
  <si>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</si>
  <si>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</si>
  <si>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</si>
  <si>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</si>
  <si>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</si>
  <si>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</si>
  <si>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</si>
  <si>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</si>
  <si>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</si>
  <si>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</si>
  <si>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</si>
  <si>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</si>
  <si>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</si>
  <si>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</si>
  <si>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</si>
  <si>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</si>
  <si>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</si>
  <si>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</si>
  <si>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</si>
  <si>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</si>
  <si>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介護保険サービス事業特別会計</t>
    <phoneticPr fontId="5"/>
  </si>
  <si>
    <t>駐車場特別会計</t>
    <phoneticPr fontId="5"/>
  </si>
  <si>
    <t>モーターボート競走事業会計</t>
    <phoneticPr fontId="5"/>
  </si>
  <si>
    <t>法適用企業</t>
    <phoneticPr fontId="5"/>
  </si>
  <si>
    <t>水道事業会計</t>
    <phoneticPr fontId="5"/>
  </si>
  <si>
    <t>公共下水道特別会計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</si>
  <si>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</si>
  <si>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</si>
  <si>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</si>
  <si>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</si>
  <si>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</si>
  <si>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</si>
  <si>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</si>
  <si>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</si>
  <si>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</si>
  <si>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</si>
  <si>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</si>
  <si>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</si>
  <si>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</si>
  <si>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</si>
  <si>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</si>
  <si>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</si>
  <si>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</si>
  <si>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</si>
  <si>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</si>
  <si>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</si>
  <si>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</si>
  <si>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</si>
  <si>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</si>
  <si>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</si>
  <si>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</si>
  <si>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</si>
  <si>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</si>
  <si>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</si>
  <si>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</si>
  <si>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</si>
  <si>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</si>
  <si>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</si>
  <si>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</si>
  <si>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</si>
  <si>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</si>
  <si>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</si>
  <si>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</si>
  <si>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</si>
  <si>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</si>
  <si>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</si>
  <si>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</si>
  <si>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</si>
  <si>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</si>
  <si>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</si>
  <si>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</si>
  <si>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</si>
  <si>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</si>
  <si>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</si>
  <si>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</si>
  <si>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</si>
  <si>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</si>
  <si>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</si>
  <si>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</si>
  <si>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</si>
  <si>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</si>
  <si>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</si>
  <si>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</si>
  <si>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</si>
  <si>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</si>
  <si>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</si>
  <si>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</si>
  <si>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</si>
  <si>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</si>
  <si>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</si>
  <si>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</si>
  <si>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</si>
  <si>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</si>
  <si>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</si>
  <si>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</si>
  <si>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</si>
  <si>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</si>
  <si>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</si>
  <si>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</si>
  <si>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</si>
  <si>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</si>
  <si>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</si>
  <si>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</si>
  <si>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</si>
  <si>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</si>
  <si>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</si>
  <si>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</si>
  <si>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</si>
  <si>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</si>
  <si>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</si>
  <si>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</si>
  <si>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</si>
  <si>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</si>
  <si>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</si>
  <si>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</si>
  <si>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</si>
  <si>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</si>
  <si>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</si>
  <si>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</si>
  <si>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</si>
  <si>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</si>
  <si>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</si>
  <si>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</si>
  <si>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</si>
  <si>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</si>
  <si>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</si>
  <si>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</si>
  <si>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</si>
  <si>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</si>
  <si>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</si>
  <si>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</si>
  <si>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</si>
  <si>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</si>
  <si>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</si>
  <si>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</si>
  <si>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</si>
  <si>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</si>
  <si>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</si>
  <si>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</si>
  <si>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</si>
  <si>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</si>
  <si>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</si>
  <si>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</si>
  <si>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</si>
  <si>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</si>
  <si>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</si>
  <si>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</si>
  <si>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</si>
  <si>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</si>
  <si>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</si>
  <si>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</si>
  <si>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</si>
  <si>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</si>
  <si>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</si>
  <si>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</si>
  <si>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</si>
  <si>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</si>
  <si>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</si>
  <si>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</si>
  <si>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</si>
  <si>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モーターボート競走事業会計</t>
  </si>
  <si>
    <t>水道事業会計</t>
  </si>
  <si>
    <t>一般会計</t>
  </si>
  <si>
    <t>介護保険特別会計</t>
  </si>
  <si>
    <t>国民健康保険特別会計</t>
  </si>
  <si>
    <t>▲ 1.33</t>
  </si>
  <si>
    <t>▲ 1.12</t>
  </si>
  <si>
    <t>▲ 0.61</t>
  </si>
  <si>
    <t>公共下水道特別会計</t>
  </si>
  <si>
    <t>農業集落排水特別会計</t>
  </si>
  <si>
    <t>後期高齢者医療特別会計</t>
  </si>
  <si>
    <t>その他会計（赤字）</t>
  </si>
  <si>
    <t>その他会計（黒字）</t>
  </si>
  <si>
    <t>-</t>
    <phoneticPr fontId="2"/>
  </si>
  <si>
    <t>まんのう町外三ヶ市町山林組合</t>
    <rPh sb="4" eb="5">
      <t>チョウ</t>
    </rPh>
    <rPh sb="5" eb="6">
      <t>ガイ</t>
    </rPh>
    <rPh sb="6" eb="7">
      <t>サン</t>
    </rPh>
    <rPh sb="8" eb="10">
      <t>シチョウ</t>
    </rPh>
    <rPh sb="10" eb="12">
      <t>サンリン</t>
    </rPh>
    <rPh sb="12" eb="14">
      <t>クミアイ</t>
    </rPh>
    <phoneticPr fontId="2"/>
  </si>
  <si>
    <t>まんのう町外三ヶ市町（七箇地区）山林組合</t>
    <rPh sb="4" eb="5">
      <t>チョウ</t>
    </rPh>
    <rPh sb="5" eb="6">
      <t>ガイ</t>
    </rPh>
    <rPh sb="6" eb="7">
      <t>サン</t>
    </rPh>
    <rPh sb="8" eb="10">
      <t>シチョウ</t>
    </rPh>
    <rPh sb="11" eb="12">
      <t>シチ</t>
    </rPh>
    <rPh sb="12" eb="13">
      <t>カ</t>
    </rPh>
    <rPh sb="13" eb="15">
      <t>チク</t>
    </rPh>
    <rPh sb="16" eb="18">
      <t>サンリン</t>
    </rPh>
    <rPh sb="18" eb="20">
      <t>クミアイ</t>
    </rPh>
    <phoneticPr fontId="2"/>
  </si>
  <si>
    <t>中讃ケーブルビジョン</t>
    <rPh sb="0" eb="1">
      <t>チュウ</t>
    </rPh>
    <rPh sb="1" eb="2">
      <t>サン</t>
    </rPh>
    <phoneticPr fontId="24"/>
  </si>
  <si>
    <t>丸亀市土地開発公社</t>
    <rPh sb="0" eb="3">
      <t>マルガメシ</t>
    </rPh>
    <rPh sb="3" eb="5">
      <t>トチ</t>
    </rPh>
    <rPh sb="5" eb="7">
      <t>カイハツ</t>
    </rPh>
    <rPh sb="7" eb="9">
      <t>コウシャ</t>
    </rPh>
    <phoneticPr fontId="24"/>
  </si>
  <si>
    <t>丸亀市福祉事業団</t>
    <rPh sb="0" eb="3">
      <t>マルガメシ</t>
    </rPh>
    <rPh sb="3" eb="5">
      <t>フクシ</t>
    </rPh>
    <rPh sb="5" eb="8">
      <t>ジギョウダン</t>
    </rPh>
    <phoneticPr fontId="24"/>
  </si>
  <si>
    <t>丸亀市体育協会</t>
    <rPh sb="0" eb="3">
      <t>マルガメシ</t>
    </rPh>
    <rPh sb="3" eb="5">
      <t>タイイク</t>
    </rPh>
    <rPh sb="5" eb="7">
      <t>キョウカイ</t>
    </rPh>
    <phoneticPr fontId="24"/>
  </si>
  <si>
    <t>ミモカ美術振興財団</t>
    <rPh sb="3" eb="5">
      <t>ビジュツ</t>
    </rPh>
    <rPh sb="5" eb="7">
      <t>シンコウ</t>
    </rPh>
    <rPh sb="7" eb="9">
      <t>ザイダン</t>
    </rPh>
    <phoneticPr fontId="24"/>
  </si>
  <si>
    <t>〇</t>
    <phoneticPr fontId="2"/>
  </si>
  <si>
    <t>中讃広域行政事務組合（一般会計）</t>
    <rPh sb="0" eb="1">
      <t>チュウ</t>
    </rPh>
    <rPh sb="1" eb="2">
      <t>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</si>
  <si>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t>
    <rPh sb="0" eb="1">
      <t>チュウ</t>
    </rPh>
    <rPh sb="1" eb="2">
      <t>サン</t>
    </rPh>
    <rPh sb="2" eb="4">
      <t>コウイキ</t>
    </rPh>
    <rPh sb="4" eb="6">
      <t>ギョウセイ</t>
    </rPh>
    <rPh sb="6" eb="8">
      <t>ジム</t>
    </rPh>
    <rPh sb="8" eb="10">
      <t>クミアイ</t>
    </rPh>
    <rPh sb="17" eb="19">
      <t>マルガメ</t>
    </rPh>
    <phoneticPr fontId="2"/>
  </si>
  <si>
    <t>中讃広域行政事務組合（瀬戸グリーンセンター）</t>
    <rPh sb="0" eb="1">
      <t>チュウ</t>
    </rPh>
    <rPh sb="1" eb="2">
      <t>サン</t>
    </rPh>
    <rPh sb="2" eb="4">
      <t>コウイキ</t>
    </rPh>
    <rPh sb="4" eb="6">
      <t>ギョウセイ</t>
    </rPh>
    <rPh sb="6" eb="8">
      <t>ジム</t>
    </rPh>
    <rPh sb="8" eb="10">
      <t>クミアイ</t>
    </rPh>
    <rPh sb="11" eb="13">
      <t>セト</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</si>
  <si>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</si>
  <si>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</si>
  <si>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t>
    <phoneticPr fontId="2"/>
  </si>
  <si>
    <t>中讃広域行政事務組合（中讃ふるさと市町村圏基金）</t>
    <rPh sb="0" eb="1">
      <t>チュウ</t>
    </rPh>
    <rPh sb="1" eb="2">
      <t>サン</t>
    </rPh>
    <rPh sb="2" eb="4">
      <t>コウイキ</t>
    </rPh>
    <rPh sb="4" eb="6">
      <t>ギョウセイ</t>
    </rPh>
    <rPh sb="6" eb="8">
      <t>ジム</t>
    </rPh>
    <rPh sb="8" eb="10">
      <t>クミアイ</t>
    </rPh>
    <rPh sb="11" eb="12">
      <t>チュウ</t>
    </rPh>
    <rPh sb="12" eb="13">
      <t>サン</t>
    </rPh>
    <rPh sb="17" eb="20">
      <t>シチョウソン</t>
    </rPh>
    <rPh sb="20" eb="21">
      <t>ケン</t>
    </rPh>
    <rPh sb="21" eb="23">
      <t>キキン</t>
    </rPh>
    <phoneticPr fontId="2"/>
  </si>
  <si>
    <t>香川県中部流通センター</t>
    <rPh sb="0" eb="3">
      <t>カガワケン</t>
    </rPh>
    <rPh sb="3" eb="5">
      <t>チュウブ</t>
    </rPh>
    <rPh sb="5" eb="7">
      <t>リュウツウ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</si>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</sst>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51263</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53464</c:v>
                </c:pt>
                <c:pt idx="1">
                  <c:v>60665</c:v>
                </c:pt>
                <c:pt idx="2">
                  <c:v>62540</c:v>
                </c:pt>
                <c:pt idx="3">
                  <c:v>60779</c:v>
                </c:pt>
                <c:pt idx="4">
                  <c:v>110137</c:v>
                </c:pt>
              </c:numCache>
            </c:numRef>
          </c:val>
          <c:smooth val="0"/>
        </c:ser>
        <c:dLbls>
          <c:showLegendKey val="0"/>
          <c:showVal val="0"/>
          <c:showCatName val="0"/>
          <c:showSerName val="0"/>
          <c:showPercent val="0"/>
          <c:showBubbleSize val="0"/>
        </c:dLbls>
        <c:marker val="1"/>
        <c:smooth val="0"/>
        <c:axId val="107636224"/>
        <c:axId val="107638144"/>
      </c:lineChart>
      <c:catAx>
        <c:axId val="107636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38144"/>
        <c:crosses val="autoZero"/>
        <c:auto val="1"/>
        <c:lblAlgn val="ctr"/>
        <c:lblOffset val="100"/>
        <c:tickLblSkip val="1"/>
        <c:tickMarkSkip val="1"/>
        <c:noMultiLvlLbl val="0"/>
      </c:catAx>
      <c:valAx>
        <c:axId val="1076381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3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4.8499999999999996</c:v>
                </c:pt>
                <c:pt idx="1">
                  <c:v>4.9400000000000004</c:v>
                </c:pt>
                <c:pt idx="2">
                  <c:v>4.12</c:v>
                </c:pt>
                <c:pt idx="3">
                  <c:v>6.48</c:v>
                </c:pt>
                <c:pt idx="4">
                  <c:v>3.81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8.0299999999999994</c:v>
                </c:pt>
                <c:pt idx="1">
                  <c:v>10.49</c:v>
                </c:pt>
                <c:pt idx="2">
                  <c:v>13.22</c:v>
                </c:pt>
                <c:pt idx="3">
                  <c:v>14.88</c:v>
                </c:pt>
                <c:pt idx="4">
                  <c:v>18.04</c:v>
                </c:pt>
              </c:numCache>
            </c:numRef>
          </c:val>
        </c:ser>
        <c:dLbls>
          <c:showLegendKey val="0"/>
          <c:showVal val="0"/>
          <c:showCatName val="0"/>
          <c:showSerName val="0"/>
          <c:showPercent val="0"/>
          <c:showBubbleSize val="0"/>
        </c:dLbls>
        <c:gapWidth val="250"/>
        <c:overlap val="100"/>
        <c:axId val="128526592"/>
        <c:axId val="1285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2.88</c:v>
                </c:pt>
                <c:pt idx="1">
                  <c:v>2.64</c:v>
                </c:pt>
                <c:pt idx="2">
                  <c:v>1.66</c:v>
                </c:pt>
                <c:pt idx="3">
                  <c:v>4.5199999999999996</c:v>
                </c:pt>
                <c:pt idx="4">
                  <c:v>0.66</c:v>
                </c:pt>
              </c:numCache>
            </c:numRef>
          </c:val>
          <c:smooth val="0"/>
        </c:ser>
        <c:dLbls>
          <c:showLegendKey val="0"/>
          <c:showVal val="0"/>
          <c:showCatName val="0"/>
          <c:showSerName val="0"/>
          <c:showPercent val="0"/>
          <c:showBubbleSize val="0"/>
        </c:dLbls>
        <c:marker val="1"/>
        <c:smooth val="0"/>
        <c:axId val="128526592"/>
        <c:axId val="128536960"/>
      </c:lineChart>
      <c:catAx>
        <c:axId val="12852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536960"/>
        <c:crosses val="autoZero"/>
        <c:auto val="1"/>
        <c:lblAlgn val="ctr"/>
        <c:lblOffset val="100"/>
        <c:tickLblSkip val="1"/>
        <c:tickMarkSkip val="1"/>
        <c:noMultiLvlLbl val="0"/>
      </c:catAx>
      <c:valAx>
        <c:axId val="1285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2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1.33</c:v>
                </c:pt>
                <c:pt idx="1">
                  <c:v>#N/A</c:v>
                </c:pt>
                <c:pt idx="2">
                  <c:v>1.1200000000000001</c:v>
                </c:pt>
                <c:pt idx="3">
                  <c:v>#N/A</c:v>
                </c:pt>
                <c:pt idx="4">
                  <c:v>0.61</c:v>
                </c:pt>
                <c:pt idx="5">
                  <c:v>#N/A</c:v>
                </c:pt>
                <c:pt idx="6">
                  <c:v>#N/A</c:v>
                </c:pt>
                <c:pt idx="7">
                  <c:v>0.7</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0.33</c:v>
                </c:pt>
                <c:pt idx="4">
                  <c:v>#N/A</c:v>
                </c:pt>
                <c:pt idx="5">
                  <c:v>0.84</c:v>
                </c:pt>
                <c:pt idx="6">
                  <c:v>#N/A</c:v>
                </c:pt>
                <c:pt idx="7">
                  <c:v>0.84</c:v>
                </c:pt>
                <c:pt idx="8">
                  <c:v>#N/A</c:v>
                </c:pt>
                <c:pt idx="9">
                  <c:v>0.93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4.84</c:v>
                </c:pt>
                <c:pt idx="2">
                  <c:v>#N/A</c:v>
                </c:pt>
                <c:pt idx="3">
                  <c:v>4.9400000000000004</c:v>
                </c:pt>
                <c:pt idx="4">
                  <c:v>#N/A</c:v>
                </c:pt>
                <c:pt idx="5">
                  <c:v>4.1100000000000003</c:v>
                </c:pt>
                <c:pt idx="6">
                  <c:v>#N/A</c:v>
                </c:pt>
                <c:pt idx="7">
                  <c:v>6.47</c:v>
                </c:pt>
                <c:pt idx="8">
                  <c:v>#N/A</c:v>
                </c:pt>
                <c:pt idx="9">
                  <c:v>3.81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11.01</c:v>
                </c:pt>
                <c:pt idx="2">
                  <c:v>#N/A</c:v>
                </c:pt>
                <c:pt idx="3">
                  <c:v>13.83</c:v>
                </c:pt>
                <c:pt idx="4">
                  <c:v>#N/A</c:v>
                </c:pt>
                <c:pt idx="5">
                  <c:v>11.68</c:v>
                </c:pt>
                <c:pt idx="6">
                  <c:v>#N/A</c:v>
                </c:pt>
                <c:pt idx="7">
                  <c:v>9.8000000000000007</c:v>
                </c:pt>
                <c:pt idx="8">
                  <c:v>#N/A</c:v>
                </c:pt>
                <c:pt idx="9">
                  <c:v>8.34</c:v>
                </c:pt>
              </c:numCache>
            </c:numRef>
          </c:val>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34.380000000000003</c:v>
                </c:pt>
                <c:pt idx="2">
                  <c:v>#N/A</c:v>
                </c:pt>
                <c:pt idx="3">
                  <c:v>30.41</c:v>
                </c:pt>
                <c:pt idx="4">
                  <c:v>#N/A</c:v>
                </c:pt>
                <c:pt idx="5">
                  <c:v>18.649999999999999</c:v>
                </c:pt>
                <c:pt idx="6">
                  <c:v>#N/A</c:v>
                </c:pt>
                <c:pt idx="7">
                  <c:v>33.22</c:v>
                </c:pt>
                <c:pt idx="8">
                  <c:v>#N/A</c:v>
                </c:pt>
                <c:pt idx="9">
                  <c:v>47.83</c:v>
                </c:pt>
              </c:numCache>
            </c:numRef>
          </c:val>
        </c:ser>
        <c:dLbls>
          <c:showLegendKey val="0"/>
          <c:showVal val="0"/>
          <c:showCatName val="0"/>
          <c:showSerName val="0"/>
          <c:showPercent val="0"/>
          <c:showBubbleSize val="0"/>
        </c:dLbls>
        <c:gapWidth val="150"/>
        <c:overlap val="100"/>
        <c:axId val="128672128"/>
        <c:axId val="128673664"/>
      </c:barChart>
      <c:catAx>
        <c:axId val="1286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73664"/>
        <c:crosses val="autoZero"/>
        <c:auto val="1"/>
        <c:lblAlgn val="ctr"/>
        <c:lblOffset val="100"/>
        <c:tickLblSkip val="1"/>
        <c:tickMarkSkip val="1"/>
        <c:noMultiLvlLbl val="0"/>
      </c:catAx>
      <c:valAx>
        <c:axId val="128673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7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3056</c:v>
                </c:pt>
                <c:pt idx="5">
                  <c:v>3031</c:v>
                </c:pt>
                <c:pt idx="8">
                  <c:v>2988</c:v>
                </c:pt>
                <c:pt idx="11">
                  <c:v>3297</c:v>
                </c:pt>
                <c:pt idx="14">
                  <c:v>3647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c:v>
                </c:pt>
                <c:pt idx="3">
                  <c:v>10</c:v>
                </c:pt>
                <c:pt idx="6">
                  <c:v>8</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768</c:v>
                </c:pt>
                <c:pt idx="3">
                  <c:v>500</c:v>
                </c:pt>
                <c:pt idx="6">
                  <c:v>99</c:v>
                </c:pt>
                <c:pt idx="9">
                  <c:v>71</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535</c:v>
                </c:pt>
                <c:pt idx="3">
                  <c:v>477</c:v>
                </c:pt>
                <c:pt idx="6">
                  <c:v>549</c:v>
                </c:pt>
                <c:pt idx="9">
                  <c:v>557</c:v>
                </c:pt>
                <c:pt idx="12">
                  <c:v>552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3562</c:v>
                </c:pt>
                <c:pt idx="3">
                  <c:v>3219</c:v>
                </c:pt>
                <c:pt idx="6">
                  <c:v>3221</c:v>
                </c:pt>
                <c:pt idx="9">
                  <c:v>3639</c:v>
                </c:pt>
                <c:pt idx="12">
                  <c:v>3774</c:v>
                </c:pt>
              </c:numCache>
            </c:numRef>
          </c:val>
        </c:ser>
        <c:dLbls>
          <c:showLegendKey val="0"/>
          <c:showVal val="0"/>
          <c:showCatName val="0"/>
          <c:showSerName val="0"/>
          <c:showPercent val="0"/>
          <c:showBubbleSize val="0"/>
        </c:dLbls>
        <c:gapWidth val="100"/>
        <c:overlap val="100"/>
        <c:axId val="124030976"/>
        <c:axId val="12403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1824</c:v>
                </c:pt>
                <c:pt idx="2">
                  <c:v>#N/A</c:v>
                </c:pt>
                <c:pt idx="3">
                  <c:v>#N/A</c:v>
                </c:pt>
                <c:pt idx="4">
                  <c:v>1175</c:v>
                </c:pt>
                <c:pt idx="5">
                  <c:v>#N/A</c:v>
                </c:pt>
                <c:pt idx="6">
                  <c:v>#N/A</c:v>
                </c:pt>
                <c:pt idx="7">
                  <c:v>889</c:v>
                </c:pt>
                <c:pt idx="8">
                  <c:v>#N/A</c:v>
                </c:pt>
                <c:pt idx="9">
                  <c:v>#N/A</c:v>
                </c:pt>
                <c:pt idx="10">
                  <c:v>977</c:v>
                </c:pt>
                <c:pt idx="11">
                  <c:v>#N/A</c:v>
                </c:pt>
                <c:pt idx="12">
                  <c:v>#N/A</c:v>
                </c:pt>
                <c:pt idx="13">
                  <c:v>732</c:v>
                </c:pt>
                <c:pt idx="14">
                  <c:v>#N/A</c:v>
                </c:pt>
              </c:numCache>
            </c:numRef>
          </c:val>
          <c:smooth val="0"/>
        </c:ser>
        <c:dLbls>
          <c:showLegendKey val="0"/>
          <c:showVal val="0"/>
          <c:showCatName val="0"/>
          <c:showSerName val="0"/>
          <c:showPercent val="0"/>
          <c:showBubbleSize val="0"/>
        </c:dLbls>
        <c:marker val="1"/>
        <c:smooth val="0"/>
        <c:axId val="124030976"/>
        <c:axId val="124032896"/>
      </c:lineChart>
      <c:catAx>
        <c:axId val="12403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32896"/>
        <c:crosses val="autoZero"/>
        <c:auto val="1"/>
        <c:lblAlgn val="ctr"/>
        <c:lblOffset val="100"/>
        <c:tickLblSkip val="1"/>
        <c:tickMarkSkip val="1"/>
        <c:noMultiLvlLbl val="0"/>
      </c:catAx>
      <c:valAx>
        <c:axId val="12403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3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37503</c:v>
                </c:pt>
                <c:pt idx="5">
                  <c:v>40789</c:v>
                </c:pt>
                <c:pt idx="8">
                  <c:v>43467</c:v>
                </c:pt>
                <c:pt idx="11">
                  <c:v>45060</c:v>
                </c:pt>
                <c:pt idx="14">
                  <c:v>45602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1872</c:v>
                </c:pt>
                <c:pt idx="5">
                  <c:v>1738</c:v>
                </c:pt>
                <c:pt idx="8">
                  <c:v>1237</c:v>
                </c:pt>
                <c:pt idx="11">
                  <c:v>1245</c:v>
                </c:pt>
                <c:pt idx="14">
                  <c:v>1207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5600</c:v>
                </c:pt>
                <c:pt idx="5">
                  <c:v>6253</c:v>
                </c:pt>
                <c:pt idx="8">
                  <c:v>7864</c:v>
                </c:pt>
                <c:pt idx="11">
                  <c:v>9621</c:v>
                </c:pt>
                <c:pt idx="14">
                  <c:v>11047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1350</c:v>
                </c:pt>
                <c:pt idx="3">
                  <c:v>1350</c:v>
                </c:pt>
                <c:pt idx="6">
                  <c:v>1350</c:v>
                </c:pt>
                <c:pt idx="9">
                  <c:v>1350</c:v>
                </c:pt>
                <c:pt idx="12">
                  <c:v>536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9328</c:v>
                </c:pt>
                <c:pt idx="3">
                  <c:v>8762</c:v>
                </c:pt>
                <c:pt idx="6">
                  <c:v>8426</c:v>
                </c:pt>
                <c:pt idx="9">
                  <c:v>8090</c:v>
                </c:pt>
                <c:pt idx="12">
                  <c:v>7621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829</c:v>
                </c:pt>
                <c:pt idx="3">
                  <c:v>457</c:v>
                </c:pt>
                <c:pt idx="6">
                  <c:v>488</c:v>
                </c:pt>
                <c:pt idx="9">
                  <c:v>465</c:v>
                </c:pt>
                <c:pt idx="12">
                  <c:v>559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9021</c:v>
                </c:pt>
                <c:pt idx="3">
                  <c:v>7607</c:v>
                </c:pt>
                <c:pt idx="6">
                  <c:v>6983</c:v>
                </c:pt>
                <c:pt idx="9">
                  <c:v>6972</c:v>
                </c:pt>
                <c:pt idx="12">
                  <c:v>6969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1842</c:v>
                </c:pt>
                <c:pt idx="3">
                  <c:v>1640</c:v>
                </c:pt>
                <c:pt idx="6">
                  <c:v>1257</c:v>
                </c:pt>
                <c:pt idx="9">
                  <c:v>1182</c:v>
                </c:pt>
                <c:pt idx="12">
                  <c:v>1218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38648</c:v>
                </c:pt>
                <c:pt idx="3">
                  <c:v>42126</c:v>
                </c:pt>
                <c:pt idx="6">
                  <c:v>45472</c:v>
                </c:pt>
                <c:pt idx="9">
                  <c:v>47321</c:v>
                </c:pt>
                <c:pt idx="12">
                  <c:v>53647</c:v>
                </c:pt>
              </c:numCache>
            </c:numRef>
          </c:val>
        </c:ser>
        <c:dLbls>
          <c:showLegendKey val="0"/>
          <c:showVal val="0"/>
          <c:showCatName val="0"/>
          <c:showSerName val="0"/>
          <c:showPercent val="0"/>
          <c:showBubbleSize val="0"/>
        </c:dLbls>
        <c:gapWidth val="100"/>
        <c:overlap val="100"/>
        <c:axId val="124320000"/>
        <c:axId val="12433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16051</c:v>
                </c:pt>
                <c:pt idx="2">
                  <c:v>#N/A</c:v>
                </c:pt>
                <c:pt idx="3">
                  <c:v>#N/A</c:v>
                </c:pt>
                <c:pt idx="4">
                  <c:v>13162</c:v>
                </c:pt>
                <c:pt idx="5">
                  <c:v>#N/A</c:v>
                </c:pt>
                <c:pt idx="6">
                  <c:v>#N/A</c:v>
                </c:pt>
                <c:pt idx="7">
                  <c:v>11409</c:v>
                </c:pt>
                <c:pt idx="8">
                  <c:v>#N/A</c:v>
                </c:pt>
                <c:pt idx="9">
                  <c:v>#N/A</c:v>
                </c:pt>
                <c:pt idx="10">
                  <c:v>9455</c:v>
                </c:pt>
                <c:pt idx="11">
                  <c:v>#N/A</c:v>
                </c:pt>
                <c:pt idx="12">
                  <c:v>#N/A</c:v>
                </c:pt>
                <c:pt idx="13">
                  <c:v>12695</c:v>
                </c:pt>
                <c:pt idx="14">
                  <c:v>#N/A</c:v>
                </c:pt>
              </c:numCache>
            </c:numRef>
          </c:val>
          <c:smooth val="0"/>
        </c:ser>
        <c:dLbls>
          <c:showLegendKey val="0"/>
          <c:showVal val="0"/>
          <c:showCatName val="0"/>
          <c:showSerName val="0"/>
          <c:showPercent val="0"/>
          <c:showBubbleSize val="0"/>
        </c:dLbls>
        <c:marker val="1"/>
        <c:smooth val="0"/>
        <c:axId val="124320000"/>
        <c:axId val="124338560"/>
      </c:lineChart>
      <c:catAx>
        <c:axId val="12432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38560"/>
        <c:crosses val="autoZero"/>
        <c:auto val="1"/>
        <c:lblAlgn val="ctr"/>
        <c:lblOffset val="100"/>
        <c:tickLblSkip val="1"/>
        <c:tickMarkSkip val="1"/>
        <c:noMultiLvlLbl val="0"/>
      </c:catAx>
      <c:valAx>
        <c:axId val="1243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2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113,481
112,011
111.78
48,196,815
47,162,431
939,911
24,659,339
53,647,336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本市の財政力指数は、近年一定の傾向にあるが、類似団体に比して下回って推移している。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引き続き歳入環境が厳しい中にあって、今後も公債費や社会保障費が増加を続け、交付税依存の傾向が強まる見込みである。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今後も行政の効率化による歳出削減や歳入増への取組みを通じて、財政基盤の強化に努める。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111578</xdr:rowOff>
    </xdr:to>
    <xdr:cxnSp macro="">
      <xdr:nvCxnSpPr>
        <xdr:cNvPr id="69" name="直線コネクタ 68"/>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111578</xdr:rowOff>
    </xdr:from>
    <xdr:to>
      <xdr:col>6</xdr:col>
      <xdr:colOff>0</xdr:colOff>
      <xdr:row>42</xdr:row>
      <xdr:rowOff>128815</xdr:rowOff>
    </xdr:to>
    <xdr:cxnSp macro="">
      <xdr:nvCxnSpPr>
        <xdr:cNvPr id="72" name="直線コネクタ 71"/>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128815</xdr:rowOff>
    </xdr:to>
    <xdr:cxnSp macro="">
      <xdr:nvCxnSpPr>
        <xdr:cNvPr id="75" name="直線コネクタ 74"/>
        <xdr:cNvCxnSpPr/>
      </xdr:nvCxnSpPr>
      <xdr:spPr>
        <a:xfrm>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8" name="直線コネクタ 77"/>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0" name="円/楕円 89"/>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1" name="テキスト ボックス 90"/>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4" name="円/楕円 93"/>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95" name="テキスト ボックス 94"/>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学校施設の耐震化など安全安心まちづくり事業に活用してきた合併特例債の市債の償還が本格化していることや定年退職者の増加による人件費の増など、義務的経費が増となったうえに、法人市民税等の市税収入の減と地方交付税の減など一般財源の減少により、経常収支比率は前年度に比して６ポイント上昇したものの、依然として類似団体等に比べ財政の健全化は維持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今後も合併算定替の縮減による交付税の減額が見込まれるため、経常経費の圧縮に努め、硬直化の抑制に取り組む。</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60</xdr:row>
      <xdr:rowOff>141224</xdr:rowOff>
    </xdr:to>
    <xdr:cxnSp macro="">
      <xdr:nvCxnSpPr>
        <xdr:cNvPr id="130" name="直線コネクタ 129"/>
        <xdr:cNvCxnSpPr/>
      </xdr:nvCxnSpPr>
      <xdr:spPr>
        <a:xfrm>
          <a:off x="4114800" y="10138664"/>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55135</xdr:rowOff>
    </xdr:from>
    <xdr:ext cx="762000" cy="259045"/>
    <xdr:sp macro="" textlink="">
      <xdr:nvSpPr>
        <xdr:cNvPr id="131" name="財政構造の弾力性平均値テキスト"/>
        <xdr:cNvSpPr txBox="1"/>
      </xdr:nvSpPr>
      <xdr:spPr>
        <a:xfrm>
          <a:off x="5041900" y="10513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23114</xdr:rowOff>
    </xdr:from>
    <xdr:to>
      <xdr:col>6</xdr:col>
      <xdr:colOff>0</xdr:colOff>
      <xdr:row>59</xdr:row>
      <xdr:rowOff>105156</xdr:rowOff>
    </xdr:to>
    <xdr:cxnSp macro="">
      <xdr:nvCxnSpPr>
        <xdr:cNvPr id="133" name="直線コネクタ 132"/>
        <xdr:cNvCxnSpPr/>
      </xdr:nvCxnSpPr>
      <xdr:spPr>
        <a:xfrm flipV="1">
          <a:off x="3225800" y="101386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5" name="テキスト ボックス 134"/>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60</xdr:row>
      <xdr:rowOff>78486</xdr:rowOff>
    </xdr:to>
    <xdr:cxnSp macro="">
      <xdr:nvCxnSpPr>
        <xdr:cNvPr id="136" name="直線コネクタ 135"/>
        <xdr:cNvCxnSpPr/>
      </xdr:nvCxnSpPr>
      <xdr:spPr>
        <a:xfrm flipV="1">
          <a:off x="2336800" y="1022070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38" name="テキスト ボックス 137"/>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167894</xdr:rowOff>
    </xdr:from>
    <xdr:to>
      <xdr:col>3</xdr:col>
      <xdr:colOff>279400</xdr:colOff>
      <xdr:row>60</xdr:row>
      <xdr:rowOff>78486</xdr:rowOff>
    </xdr:to>
    <xdr:cxnSp macro="">
      <xdr:nvCxnSpPr>
        <xdr:cNvPr id="139" name="直線コネクタ 138"/>
        <xdr:cNvCxnSpPr/>
      </xdr:nvCxnSpPr>
      <xdr:spPr>
        <a:xfrm>
          <a:off x="1447800" y="1028344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75946</xdr:rowOff>
    </xdr:from>
    <xdr:to>
      <xdr:col>2</xdr:col>
      <xdr:colOff>127000</xdr:colOff>
      <xdr:row>61</xdr:row>
      <xdr:rowOff>6096</xdr:rowOff>
    </xdr:to>
    <xdr:sp macro="" textlink="">
      <xdr:nvSpPr>
        <xdr:cNvPr id="142" name="フローチャート : 判断 141"/>
        <xdr:cNvSpPr/>
      </xdr:nvSpPr>
      <xdr:spPr>
        <a:xfrm>
          <a:off x="1397000" y="103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162323</xdr:rowOff>
    </xdr:from>
    <xdr:ext cx="762000" cy="259045"/>
    <xdr:sp macro="" textlink="">
      <xdr:nvSpPr>
        <xdr:cNvPr id="143" name="テキスト ボックス 142"/>
        <xdr:cNvSpPr txBox="1"/>
      </xdr:nvSpPr>
      <xdr:spPr>
        <a:xfrm>
          <a:off x="1066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90424</xdr:rowOff>
    </xdr:from>
    <xdr:to>
      <xdr:col>7</xdr:col>
      <xdr:colOff>203200</xdr:colOff>
      <xdr:row>61</xdr:row>
      <xdr:rowOff>20574</xdr:rowOff>
    </xdr:to>
    <xdr:sp macro="" textlink="">
      <xdr:nvSpPr>
        <xdr:cNvPr id="149" name="円/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106951</xdr:rowOff>
    </xdr:from>
    <xdr:ext cx="762000" cy="259045"/>
    <xdr:sp macro="" textlink="">
      <xdr:nvSpPr>
        <xdr:cNvPr id="150" name="財政構造の弾力性該当値テキスト"/>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143764</xdr:rowOff>
    </xdr:from>
    <xdr:to>
      <xdr:col>6</xdr:col>
      <xdr:colOff>50800</xdr:colOff>
      <xdr:row>59</xdr:row>
      <xdr:rowOff>73914</xdr:rowOff>
    </xdr:to>
    <xdr:sp macro="" textlink="">
      <xdr:nvSpPr>
        <xdr:cNvPr id="151" name="円/楕円 150"/>
        <xdr:cNvSpPr/>
      </xdr:nvSpPr>
      <xdr:spPr>
        <a:xfrm>
          <a:off x="4064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84091</xdr:rowOff>
    </xdr:from>
    <xdr:ext cx="736600" cy="259045"/>
    <xdr:sp macro="" textlink="">
      <xdr:nvSpPr>
        <xdr:cNvPr id="152" name="テキスト ボックス 151"/>
        <xdr:cNvSpPr txBox="1"/>
      </xdr:nvSpPr>
      <xdr:spPr>
        <a:xfrm>
          <a:off x="3733800" y="98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54356</xdr:rowOff>
    </xdr:from>
    <xdr:to>
      <xdr:col>4</xdr:col>
      <xdr:colOff>533400</xdr:colOff>
      <xdr:row>59</xdr:row>
      <xdr:rowOff>155956</xdr:rowOff>
    </xdr:to>
    <xdr:sp macro="" textlink="">
      <xdr:nvSpPr>
        <xdr:cNvPr id="153" name="円/楕円 152"/>
        <xdr:cNvSpPr/>
      </xdr:nvSpPr>
      <xdr:spPr>
        <a:xfrm>
          <a:off x="3175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166133</xdr:rowOff>
    </xdr:from>
    <xdr:ext cx="762000" cy="259045"/>
    <xdr:sp macro="" textlink="">
      <xdr:nvSpPr>
        <xdr:cNvPr id="154" name="テキスト ボックス 153"/>
        <xdr:cNvSpPr txBox="1"/>
      </xdr:nvSpPr>
      <xdr:spPr>
        <a:xfrm>
          <a:off x="2844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27686</xdr:rowOff>
    </xdr:from>
    <xdr:to>
      <xdr:col>3</xdr:col>
      <xdr:colOff>330200</xdr:colOff>
      <xdr:row>60</xdr:row>
      <xdr:rowOff>129286</xdr:rowOff>
    </xdr:to>
    <xdr:sp macro="" textlink="">
      <xdr:nvSpPr>
        <xdr:cNvPr id="155" name="円/楕円 154"/>
        <xdr:cNvSpPr/>
      </xdr:nvSpPr>
      <xdr:spPr>
        <a:xfrm>
          <a:off x="2286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139463</xdr:rowOff>
    </xdr:from>
    <xdr:ext cx="762000" cy="259045"/>
    <xdr:sp macro="" textlink="">
      <xdr:nvSpPr>
        <xdr:cNvPr id="156" name="テキスト ボックス 155"/>
        <xdr:cNvSpPr txBox="1"/>
      </xdr:nvSpPr>
      <xdr:spPr>
        <a:xfrm>
          <a:off x="1955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57" name="円/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賃金の増加などにより物件費は増加傾向にあるうえ、国に合わせた給与の減額措置の終了等により人件費が増となっていることから人口、１人当たりの決算額は昨年度より増加したものの、類似団体との比較において、物件費等が下回っているため少ない経費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今後も、予算編成のみならず、予算の執行段階においても歳出の抑制に努め経費の削減を図っていく。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162702</xdr:rowOff>
    </xdr:from>
    <xdr:to>
      <xdr:col>7</xdr:col>
      <xdr:colOff>152400</xdr:colOff>
      <xdr:row>84</xdr:row>
      <xdr:rowOff>78431</xdr:rowOff>
    </xdr:to>
    <xdr:cxnSp macro="">
      <xdr:nvCxnSpPr>
        <xdr:cNvPr id="195" name="直線コネクタ 194"/>
        <xdr:cNvCxnSpPr/>
      </xdr:nvCxnSpPr>
      <xdr:spPr>
        <a:xfrm>
          <a:off x="4114800" y="14393052"/>
          <a:ext cx="838200" cy="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154498</xdr:rowOff>
    </xdr:from>
    <xdr:to>
      <xdr:col>6</xdr:col>
      <xdr:colOff>0</xdr:colOff>
      <xdr:row>83</xdr:row>
      <xdr:rowOff>162702</xdr:rowOff>
    </xdr:to>
    <xdr:cxnSp macro="">
      <xdr:nvCxnSpPr>
        <xdr:cNvPr id="198" name="直線コネクタ 197"/>
        <xdr:cNvCxnSpPr/>
      </xdr:nvCxnSpPr>
      <xdr:spPr>
        <a:xfrm>
          <a:off x="3225800" y="14384848"/>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154498</xdr:rowOff>
    </xdr:from>
    <xdr:to>
      <xdr:col>4</xdr:col>
      <xdr:colOff>482600</xdr:colOff>
      <xdr:row>84</xdr:row>
      <xdr:rowOff>74726</xdr:rowOff>
    </xdr:to>
    <xdr:cxnSp macro="">
      <xdr:nvCxnSpPr>
        <xdr:cNvPr id="201" name="直線コネクタ 200"/>
        <xdr:cNvCxnSpPr/>
      </xdr:nvCxnSpPr>
      <xdr:spPr>
        <a:xfrm flipV="1">
          <a:off x="2336800" y="14384848"/>
          <a:ext cx="889000" cy="9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46992</xdr:rowOff>
    </xdr:from>
    <xdr:to>
      <xdr:col>3</xdr:col>
      <xdr:colOff>279400</xdr:colOff>
      <xdr:row>84</xdr:row>
      <xdr:rowOff>74726</xdr:rowOff>
    </xdr:to>
    <xdr:cxnSp macro="">
      <xdr:nvCxnSpPr>
        <xdr:cNvPr id="204" name="直線コネクタ 203"/>
        <xdr:cNvCxnSpPr/>
      </xdr:nvCxnSpPr>
      <xdr:spPr>
        <a:xfrm>
          <a:off x="1447800" y="14448792"/>
          <a:ext cx="8890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160398</xdr:rowOff>
    </xdr:from>
    <xdr:to>
      <xdr:col>2</xdr:col>
      <xdr:colOff>127000</xdr:colOff>
      <xdr:row>85</xdr:row>
      <xdr:rowOff>90548</xdr:rowOff>
    </xdr:to>
    <xdr:sp macro="" textlink="">
      <xdr:nvSpPr>
        <xdr:cNvPr id="207" name="フローチャート : 判断 206"/>
        <xdr:cNvSpPr/>
      </xdr:nvSpPr>
      <xdr:spPr>
        <a:xfrm>
          <a:off x="1397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75325</xdr:rowOff>
    </xdr:from>
    <xdr:ext cx="762000" cy="259045"/>
    <xdr:sp macro="" textlink="">
      <xdr:nvSpPr>
        <xdr:cNvPr id="208" name="テキスト ボックス 207"/>
        <xdr:cNvSpPr txBox="1"/>
      </xdr:nvSpPr>
      <xdr:spPr>
        <a:xfrm>
          <a:off x="1066800" y="1464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27631</xdr:rowOff>
    </xdr:from>
    <xdr:to>
      <xdr:col>7</xdr:col>
      <xdr:colOff>203200</xdr:colOff>
      <xdr:row>84</xdr:row>
      <xdr:rowOff>129231</xdr:rowOff>
    </xdr:to>
    <xdr:sp macro="" textlink="">
      <xdr:nvSpPr>
        <xdr:cNvPr id="214" name="円/楕円 213"/>
        <xdr:cNvSpPr/>
      </xdr:nvSpPr>
      <xdr:spPr>
        <a:xfrm>
          <a:off x="4902200" y="14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44158</xdr:rowOff>
    </xdr:from>
    <xdr:ext cx="762000" cy="259045"/>
    <xdr:sp macro="" textlink="">
      <xdr:nvSpPr>
        <xdr:cNvPr id="215" name="人件費・物件費等の状況該当値テキスト"/>
        <xdr:cNvSpPr txBox="1"/>
      </xdr:nvSpPr>
      <xdr:spPr>
        <a:xfrm>
          <a:off x="5041900" y="1427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111902</xdr:rowOff>
    </xdr:from>
    <xdr:to>
      <xdr:col>6</xdr:col>
      <xdr:colOff>50800</xdr:colOff>
      <xdr:row>84</xdr:row>
      <xdr:rowOff>42052</xdr:rowOff>
    </xdr:to>
    <xdr:sp macro="" textlink="">
      <xdr:nvSpPr>
        <xdr:cNvPr id="216" name="円/楕円 215"/>
        <xdr:cNvSpPr/>
      </xdr:nvSpPr>
      <xdr:spPr>
        <a:xfrm>
          <a:off x="4064000" y="14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52229</xdr:rowOff>
    </xdr:from>
    <xdr:ext cx="736600" cy="259045"/>
    <xdr:sp macro="" textlink="">
      <xdr:nvSpPr>
        <xdr:cNvPr id="217" name="テキスト ボックス 216"/>
        <xdr:cNvSpPr txBox="1"/>
      </xdr:nvSpPr>
      <xdr:spPr>
        <a:xfrm>
          <a:off x="3733800" y="1411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103698</xdr:rowOff>
    </xdr:from>
    <xdr:to>
      <xdr:col>4</xdr:col>
      <xdr:colOff>533400</xdr:colOff>
      <xdr:row>84</xdr:row>
      <xdr:rowOff>33848</xdr:rowOff>
    </xdr:to>
    <xdr:sp macro="" textlink="">
      <xdr:nvSpPr>
        <xdr:cNvPr id="218" name="円/楕円 217"/>
        <xdr:cNvSpPr/>
      </xdr:nvSpPr>
      <xdr:spPr>
        <a:xfrm>
          <a:off x="3175000" y="143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44025</xdr:rowOff>
    </xdr:from>
    <xdr:ext cx="762000" cy="259045"/>
    <xdr:sp macro="" textlink="">
      <xdr:nvSpPr>
        <xdr:cNvPr id="219" name="テキスト ボックス 218"/>
        <xdr:cNvSpPr txBox="1"/>
      </xdr:nvSpPr>
      <xdr:spPr>
        <a:xfrm>
          <a:off x="2844800" y="1410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23926</xdr:rowOff>
    </xdr:from>
    <xdr:to>
      <xdr:col>3</xdr:col>
      <xdr:colOff>330200</xdr:colOff>
      <xdr:row>84</xdr:row>
      <xdr:rowOff>125526</xdr:rowOff>
    </xdr:to>
    <xdr:sp macro="" textlink="">
      <xdr:nvSpPr>
        <xdr:cNvPr id="220" name="円/楕円 219"/>
        <xdr:cNvSpPr/>
      </xdr:nvSpPr>
      <xdr:spPr>
        <a:xfrm>
          <a:off x="2286000" y="144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135703</xdr:rowOff>
    </xdr:from>
    <xdr:ext cx="762000" cy="259045"/>
    <xdr:sp macro="" textlink="">
      <xdr:nvSpPr>
        <xdr:cNvPr id="221" name="テキスト ボックス 220"/>
        <xdr:cNvSpPr txBox="1"/>
      </xdr:nvSpPr>
      <xdr:spPr>
        <a:xfrm>
          <a:off x="1955800" y="141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167642</xdr:rowOff>
    </xdr:from>
    <xdr:to>
      <xdr:col>2</xdr:col>
      <xdr:colOff>127000</xdr:colOff>
      <xdr:row>84</xdr:row>
      <xdr:rowOff>97792</xdr:rowOff>
    </xdr:to>
    <xdr:sp macro="" textlink="">
      <xdr:nvSpPr>
        <xdr:cNvPr id="222" name="円/楕円 221"/>
        <xdr:cNvSpPr/>
      </xdr:nvSpPr>
      <xdr:spPr>
        <a:xfrm>
          <a:off x="1397000" y="14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107969</xdr:rowOff>
    </xdr:from>
    <xdr:ext cx="762000" cy="259045"/>
    <xdr:sp macro="" textlink="">
      <xdr:nvSpPr>
        <xdr:cNvPr id="223" name="テキスト ボックス 222"/>
        <xdr:cNvSpPr txBox="1"/>
      </xdr:nvSpPr>
      <xdr:spPr>
        <a:xfrm>
          <a:off x="1066800" y="141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　給与制度の総合的見直しの実施を見送っていることや、初任給基準が４号上位のため、類似団体平均と比較すると高い指数で推移している。</a:t>
          </a:r>
          <a:endParaRPr kumimoji="0"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　今後も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「丸亀市定員適正化計画」に基づき、給与の適正化に努めていく。</a:t>
          </a:r>
          <a:endParaRPr kumimoji="0"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0"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128270</xdr:rowOff>
    </xdr:to>
    <xdr:cxnSp macro="">
      <xdr:nvCxnSpPr>
        <xdr:cNvPr id="257" name="直線コネクタ 256"/>
        <xdr:cNvCxnSpPr/>
      </xdr:nvCxnSpPr>
      <xdr:spPr>
        <a:xfrm>
          <a:off x="16179800" y="1470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89</xdr:row>
      <xdr:rowOff>118111</xdr:rowOff>
    </xdr:to>
    <xdr:cxnSp macro="">
      <xdr:nvCxnSpPr>
        <xdr:cNvPr id="260" name="直線コネクタ 259"/>
        <xdr:cNvCxnSpPr/>
      </xdr:nvCxnSpPr>
      <xdr:spPr>
        <a:xfrm flipV="1">
          <a:off x="15290800" y="1470152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142239</xdr:rowOff>
    </xdr:to>
    <xdr:cxnSp macro="">
      <xdr:nvCxnSpPr>
        <xdr:cNvPr id="263" name="直線コネクタ 262"/>
        <xdr:cNvCxnSpPr/>
      </xdr:nvCxnSpPr>
      <xdr:spPr>
        <a:xfrm flipV="1">
          <a:off x="14401800" y="15377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96096</xdr:rowOff>
    </xdr:from>
    <xdr:to>
      <xdr:col>21</xdr:col>
      <xdr:colOff>0</xdr:colOff>
      <xdr:row>89</xdr:row>
      <xdr:rowOff>142239</xdr:rowOff>
    </xdr:to>
    <xdr:cxnSp macro="">
      <xdr:nvCxnSpPr>
        <xdr:cNvPr id="266" name="直線コネクタ 265"/>
        <xdr:cNvCxnSpPr/>
      </xdr:nvCxnSpPr>
      <xdr:spPr>
        <a:xfrm>
          <a:off x="13512800" y="14669346"/>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23707</xdr:rowOff>
    </xdr:from>
    <xdr:to>
      <xdr:col>19</xdr:col>
      <xdr:colOff>533400</xdr:colOff>
      <xdr:row>84</xdr:row>
      <xdr:rowOff>125307</xdr:rowOff>
    </xdr:to>
    <xdr:sp macro="" textlink="">
      <xdr:nvSpPr>
        <xdr:cNvPr id="269" name="フローチャート : 判断 268"/>
        <xdr:cNvSpPr/>
      </xdr:nvSpPr>
      <xdr:spPr>
        <a:xfrm>
          <a:off x="13462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135484</xdr:rowOff>
    </xdr:from>
    <xdr:ext cx="762000" cy="259045"/>
    <xdr:sp macro="" textlink="">
      <xdr:nvSpPr>
        <xdr:cNvPr id="270" name="テキスト ボックス 269"/>
        <xdr:cNvSpPr txBox="1"/>
      </xdr:nvSpPr>
      <xdr:spPr>
        <a:xfrm>
          <a:off x="13131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6" name="円/楕円 275"/>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7"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8" name="円/楕円 277"/>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9" name="テキスト ボックス 27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80" name="円/楕円 279"/>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81" name="テキスト ボックス 280"/>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91439</xdr:rowOff>
    </xdr:from>
    <xdr:to>
      <xdr:col>21</xdr:col>
      <xdr:colOff>50800</xdr:colOff>
      <xdr:row>90</xdr:row>
      <xdr:rowOff>21589</xdr:rowOff>
    </xdr:to>
    <xdr:sp macro="" textlink="">
      <xdr:nvSpPr>
        <xdr:cNvPr id="282" name="円/楕円 281"/>
        <xdr:cNvSpPr/>
      </xdr:nvSpPr>
      <xdr:spPr>
        <a:xfrm>
          <a:off x="14351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6366</xdr:rowOff>
    </xdr:from>
    <xdr:ext cx="762000" cy="259045"/>
    <xdr:sp macro="" textlink="">
      <xdr:nvSpPr>
        <xdr:cNvPr id="283" name="テキスト ボックス 282"/>
        <xdr:cNvSpPr txBox="1"/>
      </xdr:nvSpPr>
      <xdr:spPr>
        <a:xfrm>
          <a:off x="14020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45296</xdr:rowOff>
    </xdr:from>
    <xdr:to>
      <xdr:col>19</xdr:col>
      <xdr:colOff>533400</xdr:colOff>
      <xdr:row>85</xdr:row>
      <xdr:rowOff>146896</xdr:rowOff>
    </xdr:to>
    <xdr:sp macro="" textlink="">
      <xdr:nvSpPr>
        <xdr:cNvPr id="284" name="円/楕円 283"/>
        <xdr:cNvSpPr/>
      </xdr:nvSpPr>
      <xdr:spPr>
        <a:xfrm>
          <a:off x="13462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131673</xdr:rowOff>
    </xdr:from>
    <xdr:ext cx="762000" cy="259045"/>
    <xdr:sp macro="" textlink="">
      <xdr:nvSpPr>
        <xdr:cNvPr id="285" name="テキスト ボックス 284"/>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類似団体と比較すると、保育所などの設置数が多いことや一部業務が直営であることなどから、民生・衛生部門の職員数が多くなっており、人口千人当たりの職員数も類似団体よりも高い数値となっている。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今後も引き続き、本市の実情や特色などを踏まえた上で業務の民間委託などを検討するとともに、「丸亀市定員適正化計画」に基づき、職員数の適正化に努めていく。</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80735</xdr:rowOff>
    </xdr:from>
    <xdr:to>
      <xdr:col>24</xdr:col>
      <xdr:colOff>558800</xdr:colOff>
      <xdr:row>64</xdr:row>
      <xdr:rowOff>125549</xdr:rowOff>
    </xdr:to>
    <xdr:cxnSp macro="">
      <xdr:nvCxnSpPr>
        <xdr:cNvPr id="322" name="直線コネクタ 321"/>
        <xdr:cNvCxnSpPr/>
      </xdr:nvCxnSpPr>
      <xdr:spPr>
        <a:xfrm>
          <a:off x="16179800" y="11053535"/>
          <a:ext cx="8382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39370</xdr:rowOff>
    </xdr:from>
    <xdr:to>
      <xdr:col>23</xdr:col>
      <xdr:colOff>406400</xdr:colOff>
      <xdr:row>64</xdr:row>
      <xdr:rowOff>80735</xdr:rowOff>
    </xdr:to>
    <xdr:cxnSp macro="">
      <xdr:nvCxnSpPr>
        <xdr:cNvPr id="325" name="直線コネクタ 324"/>
        <xdr:cNvCxnSpPr/>
      </xdr:nvCxnSpPr>
      <xdr:spPr>
        <a:xfrm>
          <a:off x="15290800" y="1101217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39370</xdr:rowOff>
    </xdr:from>
    <xdr:to>
      <xdr:col>22</xdr:col>
      <xdr:colOff>203200</xdr:colOff>
      <xdr:row>64</xdr:row>
      <xdr:rowOff>91077</xdr:rowOff>
    </xdr:to>
    <xdr:cxnSp macro="">
      <xdr:nvCxnSpPr>
        <xdr:cNvPr id="328" name="直線コネクタ 327"/>
        <xdr:cNvCxnSpPr/>
      </xdr:nvCxnSpPr>
      <xdr:spPr>
        <a:xfrm flipV="1">
          <a:off x="14401800" y="1101217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91077</xdr:rowOff>
    </xdr:from>
    <xdr:to>
      <xdr:col>21</xdr:col>
      <xdr:colOff>0</xdr:colOff>
      <xdr:row>64</xdr:row>
      <xdr:rowOff>132443</xdr:rowOff>
    </xdr:to>
    <xdr:cxnSp macro="">
      <xdr:nvCxnSpPr>
        <xdr:cNvPr id="331" name="直線コネクタ 330"/>
        <xdr:cNvCxnSpPr/>
      </xdr:nvCxnSpPr>
      <xdr:spPr>
        <a:xfrm flipV="1">
          <a:off x="13512800" y="1106387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19594</xdr:rowOff>
    </xdr:from>
    <xdr:to>
      <xdr:col>19</xdr:col>
      <xdr:colOff>533400</xdr:colOff>
      <xdr:row>64</xdr:row>
      <xdr:rowOff>121194</xdr:rowOff>
    </xdr:to>
    <xdr:sp macro="" textlink="">
      <xdr:nvSpPr>
        <xdr:cNvPr id="334" name="フローチャート : 判断 333"/>
        <xdr:cNvSpPr/>
      </xdr:nvSpPr>
      <xdr:spPr>
        <a:xfrm>
          <a:off x="13462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131371</xdr:rowOff>
    </xdr:from>
    <xdr:ext cx="762000" cy="259045"/>
    <xdr:sp macro="" textlink="">
      <xdr:nvSpPr>
        <xdr:cNvPr id="335" name="テキスト ボックス 334"/>
        <xdr:cNvSpPr txBox="1"/>
      </xdr:nvSpPr>
      <xdr:spPr>
        <a:xfrm>
          <a:off x="13131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74749</xdr:rowOff>
    </xdr:from>
    <xdr:to>
      <xdr:col>24</xdr:col>
      <xdr:colOff>609600</xdr:colOff>
      <xdr:row>65</xdr:row>
      <xdr:rowOff>4899</xdr:rowOff>
    </xdr:to>
    <xdr:sp macro="" textlink="">
      <xdr:nvSpPr>
        <xdr:cNvPr id="341" name="円/楕円 340"/>
        <xdr:cNvSpPr/>
      </xdr:nvSpPr>
      <xdr:spPr>
        <a:xfrm>
          <a:off x="16967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46826</xdr:rowOff>
    </xdr:from>
    <xdr:ext cx="762000" cy="259045"/>
    <xdr:sp macro="" textlink="">
      <xdr:nvSpPr>
        <xdr:cNvPr id="342" name="定員管理の状況該当値テキスト"/>
        <xdr:cNvSpPr txBox="1"/>
      </xdr:nvSpPr>
      <xdr:spPr>
        <a:xfrm>
          <a:off x="17106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29935</xdr:rowOff>
    </xdr:from>
    <xdr:to>
      <xdr:col>23</xdr:col>
      <xdr:colOff>457200</xdr:colOff>
      <xdr:row>64</xdr:row>
      <xdr:rowOff>131535</xdr:rowOff>
    </xdr:to>
    <xdr:sp macro="" textlink="">
      <xdr:nvSpPr>
        <xdr:cNvPr id="343" name="円/楕円 342"/>
        <xdr:cNvSpPr/>
      </xdr:nvSpPr>
      <xdr:spPr>
        <a:xfrm>
          <a:off x="16129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116312</xdr:rowOff>
    </xdr:from>
    <xdr:ext cx="736600" cy="259045"/>
    <xdr:sp macro="" textlink="">
      <xdr:nvSpPr>
        <xdr:cNvPr id="344" name="テキスト ボックス 343"/>
        <xdr:cNvSpPr txBox="1"/>
      </xdr:nvSpPr>
      <xdr:spPr>
        <a:xfrm>
          <a:off x="15798800" y="1108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160020</xdr:rowOff>
    </xdr:from>
    <xdr:to>
      <xdr:col>22</xdr:col>
      <xdr:colOff>254000</xdr:colOff>
      <xdr:row>64</xdr:row>
      <xdr:rowOff>90170</xdr:rowOff>
    </xdr:to>
    <xdr:sp macro="" textlink="">
      <xdr:nvSpPr>
        <xdr:cNvPr id="345" name="円/楕円 344"/>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74947</xdr:rowOff>
    </xdr:from>
    <xdr:ext cx="762000" cy="259045"/>
    <xdr:sp macro="" textlink="">
      <xdr:nvSpPr>
        <xdr:cNvPr id="346" name="テキスト ボックス 345"/>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40277</xdr:rowOff>
    </xdr:from>
    <xdr:to>
      <xdr:col>21</xdr:col>
      <xdr:colOff>50800</xdr:colOff>
      <xdr:row>64</xdr:row>
      <xdr:rowOff>141877</xdr:rowOff>
    </xdr:to>
    <xdr:sp macro="" textlink="">
      <xdr:nvSpPr>
        <xdr:cNvPr id="347" name="円/楕円 346"/>
        <xdr:cNvSpPr/>
      </xdr:nvSpPr>
      <xdr:spPr>
        <a:xfrm>
          <a:off x="14351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126654</xdr:rowOff>
    </xdr:from>
    <xdr:ext cx="762000" cy="259045"/>
    <xdr:sp macro="" textlink="">
      <xdr:nvSpPr>
        <xdr:cNvPr id="348" name="テキスト ボックス 347"/>
        <xdr:cNvSpPr txBox="1"/>
      </xdr:nvSpPr>
      <xdr:spPr>
        <a:xfrm>
          <a:off x="14020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81643</xdr:rowOff>
    </xdr:from>
    <xdr:to>
      <xdr:col>19</xdr:col>
      <xdr:colOff>533400</xdr:colOff>
      <xdr:row>65</xdr:row>
      <xdr:rowOff>11793</xdr:rowOff>
    </xdr:to>
    <xdr:sp macro="" textlink="">
      <xdr:nvSpPr>
        <xdr:cNvPr id="349" name="円/楕円 348"/>
        <xdr:cNvSpPr/>
      </xdr:nvSpPr>
      <xdr:spPr>
        <a:xfrm>
          <a:off x="13462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168020</xdr:rowOff>
    </xdr:from>
    <xdr:ext cx="762000" cy="259045"/>
    <xdr:sp macro="" textlink="">
      <xdr:nvSpPr>
        <xdr:cNvPr id="350" name="テキスト ボックス 349"/>
        <xdr:cNvSpPr txBox="1"/>
      </xdr:nvSpPr>
      <xdr:spPr>
        <a:xfrm>
          <a:off x="13131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合併特例債の償還が本格化していることなどにより公債費は増加しているものの、一部事務組合のごみ処理施設整備事業にかかる起債の償還が終了したことなどから、実質公債費比率は改善されており、類似団体と比較しても低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今後も庁舎建替えなど公共施設の老朽化対策等への対応が必要であるため、交付税措置の有利な起債の活用に努め、実質公債費比率の上昇を抑制していく。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115316</xdr:rowOff>
    </xdr:from>
    <xdr:to>
      <xdr:col>24</xdr:col>
      <xdr:colOff>558800</xdr:colOff>
      <xdr:row>37</xdr:row>
      <xdr:rowOff>144272</xdr:rowOff>
    </xdr:to>
    <xdr:cxnSp macro="">
      <xdr:nvCxnSpPr>
        <xdr:cNvPr id="382" name="直線コネクタ 381"/>
        <xdr:cNvCxnSpPr/>
      </xdr:nvCxnSpPr>
      <xdr:spPr>
        <a:xfrm flipV="1">
          <a:off x="16179800" y="64589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144272</xdr:rowOff>
    </xdr:from>
    <xdr:to>
      <xdr:col>23</xdr:col>
      <xdr:colOff>406400</xdr:colOff>
      <xdr:row>38</xdr:row>
      <xdr:rowOff>40386</xdr:rowOff>
    </xdr:to>
    <xdr:cxnSp macro="">
      <xdr:nvCxnSpPr>
        <xdr:cNvPr id="385" name="直線コネクタ 384"/>
        <xdr:cNvCxnSpPr/>
      </xdr:nvCxnSpPr>
      <xdr:spPr>
        <a:xfrm flipV="1">
          <a:off x="15290800" y="648792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40386</xdr:rowOff>
    </xdr:from>
    <xdr:to>
      <xdr:col>22</xdr:col>
      <xdr:colOff>203200</xdr:colOff>
      <xdr:row>38</xdr:row>
      <xdr:rowOff>127254</xdr:rowOff>
    </xdr:to>
    <xdr:cxnSp macro="">
      <xdr:nvCxnSpPr>
        <xdr:cNvPr id="388" name="直線コネクタ 387"/>
        <xdr:cNvCxnSpPr/>
      </xdr:nvCxnSpPr>
      <xdr:spPr>
        <a:xfrm flipV="1">
          <a:off x="14401800" y="655548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127254</xdr:rowOff>
    </xdr:from>
    <xdr:to>
      <xdr:col>21</xdr:col>
      <xdr:colOff>0</xdr:colOff>
      <xdr:row>39</xdr:row>
      <xdr:rowOff>52324</xdr:rowOff>
    </xdr:to>
    <xdr:cxnSp macro="">
      <xdr:nvCxnSpPr>
        <xdr:cNvPr id="391" name="直線コネクタ 390"/>
        <xdr:cNvCxnSpPr/>
      </xdr:nvCxnSpPr>
      <xdr:spPr>
        <a:xfrm flipV="1">
          <a:off x="13512800" y="66423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64516</xdr:rowOff>
    </xdr:from>
    <xdr:to>
      <xdr:col>24</xdr:col>
      <xdr:colOff>609600</xdr:colOff>
      <xdr:row>37</xdr:row>
      <xdr:rowOff>166115</xdr:rowOff>
    </xdr:to>
    <xdr:sp macro="" textlink="">
      <xdr:nvSpPr>
        <xdr:cNvPr id="401" name="円/楕円 400"/>
        <xdr:cNvSpPr/>
      </xdr:nvSpPr>
      <xdr:spPr>
        <a:xfrm>
          <a:off x="169672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81043</xdr:rowOff>
    </xdr:from>
    <xdr:ext cx="762000" cy="259045"/>
    <xdr:sp macro="" textlink="">
      <xdr:nvSpPr>
        <xdr:cNvPr id="402" name="公債費負担の状況該当値テキスト"/>
        <xdr:cNvSpPr txBox="1"/>
      </xdr:nvSpPr>
      <xdr:spPr>
        <a:xfrm>
          <a:off x="17106900" y="62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93472</xdr:rowOff>
    </xdr:from>
    <xdr:to>
      <xdr:col>23</xdr:col>
      <xdr:colOff>457200</xdr:colOff>
      <xdr:row>38</xdr:row>
      <xdr:rowOff>23622</xdr:rowOff>
    </xdr:to>
    <xdr:sp macro="" textlink="">
      <xdr:nvSpPr>
        <xdr:cNvPr id="403" name="円/楕円 402"/>
        <xdr:cNvSpPr/>
      </xdr:nvSpPr>
      <xdr:spPr>
        <a:xfrm>
          <a:off x="161290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33799</xdr:rowOff>
    </xdr:from>
    <xdr:ext cx="736600" cy="259045"/>
    <xdr:sp macro="" textlink="">
      <xdr:nvSpPr>
        <xdr:cNvPr id="404" name="テキスト ボックス 403"/>
        <xdr:cNvSpPr txBox="1"/>
      </xdr:nvSpPr>
      <xdr:spPr>
        <a:xfrm>
          <a:off x="15798800" y="620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161036</xdr:rowOff>
    </xdr:from>
    <xdr:to>
      <xdr:col>22</xdr:col>
      <xdr:colOff>254000</xdr:colOff>
      <xdr:row>38</xdr:row>
      <xdr:rowOff>91186</xdr:rowOff>
    </xdr:to>
    <xdr:sp macro="" textlink="">
      <xdr:nvSpPr>
        <xdr:cNvPr id="405" name="円/楕円 404"/>
        <xdr:cNvSpPr/>
      </xdr:nvSpPr>
      <xdr:spPr>
        <a:xfrm>
          <a:off x="152400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101363</xdr:rowOff>
    </xdr:from>
    <xdr:ext cx="762000" cy="259045"/>
    <xdr:sp macro="" textlink="">
      <xdr:nvSpPr>
        <xdr:cNvPr id="406" name="テキスト ボックス 405"/>
        <xdr:cNvSpPr txBox="1"/>
      </xdr:nvSpPr>
      <xdr:spPr>
        <a:xfrm>
          <a:off x="14909800" y="62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76454</xdr:rowOff>
    </xdr:from>
    <xdr:to>
      <xdr:col>21</xdr:col>
      <xdr:colOff>50800</xdr:colOff>
      <xdr:row>39</xdr:row>
      <xdr:rowOff>6604</xdr:rowOff>
    </xdr:to>
    <xdr:sp macro="" textlink="">
      <xdr:nvSpPr>
        <xdr:cNvPr id="407" name="円/楕円 406"/>
        <xdr:cNvSpPr/>
      </xdr:nvSpPr>
      <xdr:spPr>
        <a:xfrm>
          <a:off x="14351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16781</xdr:rowOff>
    </xdr:from>
    <xdr:ext cx="762000" cy="259045"/>
    <xdr:sp macro="" textlink="">
      <xdr:nvSpPr>
        <xdr:cNvPr id="408" name="テキスト ボックス 407"/>
        <xdr:cNvSpPr txBox="1"/>
      </xdr:nvSpPr>
      <xdr:spPr>
        <a:xfrm>
          <a:off x="14020800" y="636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1524</xdr:rowOff>
    </xdr:from>
    <xdr:to>
      <xdr:col>19</xdr:col>
      <xdr:colOff>533400</xdr:colOff>
      <xdr:row>39</xdr:row>
      <xdr:rowOff>103124</xdr:rowOff>
    </xdr:to>
    <xdr:sp macro="" textlink="">
      <xdr:nvSpPr>
        <xdr:cNvPr id="409" name="円/楕円 408"/>
        <xdr:cNvSpPr/>
      </xdr:nvSpPr>
      <xdr:spPr>
        <a:xfrm>
          <a:off x="13462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113301</xdr:rowOff>
    </xdr:from>
    <xdr:ext cx="762000" cy="259045"/>
    <xdr:sp macro="" textlink="">
      <xdr:nvSpPr>
        <xdr:cNvPr id="410" name="テキスト ボックス 409"/>
        <xdr:cNvSpPr txBox="1"/>
      </xdr:nvSpPr>
      <xdr:spPr>
        <a:xfrm>
          <a:off x="13131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職員の年齢構成の変化による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退職手当負担見込み額等の減少はあるものの、学校施設の耐震化等の安全安心のまちづくり事業の推進などにより、その財源として活用している市債の現在高が大幅に増加したことやごみ処理施設整備に伴う一部事務組合への組合等負担見込額が増加したことにより、将来負担比率が増加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今後も庁舎等建替えや既存公共施設の老朽化対策等の課題に対応するため、市債の発行増は避けられないことから、引き続き有利な地方債の活用に努め、市の実質負担額の軽減を図っていく。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94107</xdr:rowOff>
    </xdr:from>
    <xdr:to>
      <xdr:col>24</xdr:col>
      <xdr:colOff>558800</xdr:colOff>
      <xdr:row>15</xdr:row>
      <xdr:rowOff>169875</xdr:rowOff>
    </xdr:to>
    <xdr:cxnSp macro="">
      <xdr:nvCxnSpPr>
        <xdr:cNvPr id="442" name="直線コネクタ 441"/>
        <xdr:cNvCxnSpPr/>
      </xdr:nvCxnSpPr>
      <xdr:spPr>
        <a:xfrm>
          <a:off x="16179800" y="2665857"/>
          <a:ext cx="8382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94107</xdr:rowOff>
    </xdr:from>
    <xdr:to>
      <xdr:col>23</xdr:col>
      <xdr:colOff>406400</xdr:colOff>
      <xdr:row>15</xdr:row>
      <xdr:rowOff>142367</xdr:rowOff>
    </xdr:to>
    <xdr:cxnSp macro="">
      <xdr:nvCxnSpPr>
        <xdr:cNvPr id="445" name="直線コネクタ 444"/>
        <xdr:cNvCxnSpPr/>
      </xdr:nvCxnSpPr>
      <xdr:spPr>
        <a:xfrm flipV="1">
          <a:off x="15290800" y="26658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142367</xdr:rowOff>
    </xdr:from>
    <xdr:to>
      <xdr:col>22</xdr:col>
      <xdr:colOff>203200</xdr:colOff>
      <xdr:row>16</xdr:row>
      <xdr:rowOff>6147</xdr:rowOff>
    </xdr:to>
    <xdr:cxnSp macro="">
      <xdr:nvCxnSpPr>
        <xdr:cNvPr id="448" name="直線コネクタ 447"/>
        <xdr:cNvCxnSpPr/>
      </xdr:nvCxnSpPr>
      <xdr:spPr>
        <a:xfrm flipV="1">
          <a:off x="14401800" y="2714117"/>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6147</xdr:rowOff>
    </xdr:from>
    <xdr:to>
      <xdr:col>21</xdr:col>
      <xdr:colOff>0</xdr:colOff>
      <xdr:row>16</xdr:row>
      <xdr:rowOff>73228</xdr:rowOff>
    </xdr:to>
    <xdr:cxnSp macro="">
      <xdr:nvCxnSpPr>
        <xdr:cNvPr id="451" name="直線コネクタ 450"/>
        <xdr:cNvCxnSpPr/>
      </xdr:nvCxnSpPr>
      <xdr:spPr>
        <a:xfrm flipV="1">
          <a:off x="13512800" y="2749347"/>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83718</xdr:rowOff>
    </xdr:from>
    <xdr:to>
      <xdr:col>19</xdr:col>
      <xdr:colOff>533400</xdr:colOff>
      <xdr:row>17</xdr:row>
      <xdr:rowOff>13868</xdr:rowOff>
    </xdr:to>
    <xdr:sp macro="" textlink="">
      <xdr:nvSpPr>
        <xdr:cNvPr id="454" name="フローチャート : 判断 453"/>
        <xdr:cNvSpPr/>
      </xdr:nvSpPr>
      <xdr:spPr>
        <a:xfrm>
          <a:off x="13462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170095</xdr:rowOff>
    </xdr:from>
    <xdr:ext cx="762000" cy="259045"/>
    <xdr:sp macro="" textlink="">
      <xdr:nvSpPr>
        <xdr:cNvPr id="455" name="テキスト ボックス 454"/>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119075</xdr:rowOff>
    </xdr:from>
    <xdr:to>
      <xdr:col>24</xdr:col>
      <xdr:colOff>609600</xdr:colOff>
      <xdr:row>16</xdr:row>
      <xdr:rowOff>49225</xdr:rowOff>
    </xdr:to>
    <xdr:sp macro="" textlink="">
      <xdr:nvSpPr>
        <xdr:cNvPr id="461" name="円/楕円 460"/>
        <xdr:cNvSpPr/>
      </xdr:nvSpPr>
      <xdr:spPr>
        <a:xfrm>
          <a:off x="169672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91152</xdr:rowOff>
    </xdr:from>
    <xdr:ext cx="762000" cy="259045"/>
    <xdr:sp macro="" textlink="">
      <xdr:nvSpPr>
        <xdr:cNvPr id="462" name="将来負担の状況該当値テキスト"/>
        <xdr:cNvSpPr txBox="1"/>
      </xdr:nvSpPr>
      <xdr:spPr>
        <a:xfrm>
          <a:off x="17106900" y="26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43307</xdr:rowOff>
    </xdr:from>
    <xdr:to>
      <xdr:col>23</xdr:col>
      <xdr:colOff>457200</xdr:colOff>
      <xdr:row>15</xdr:row>
      <xdr:rowOff>144907</xdr:rowOff>
    </xdr:to>
    <xdr:sp macro="" textlink="">
      <xdr:nvSpPr>
        <xdr:cNvPr id="463" name="円/楕円 462"/>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129684</xdr:rowOff>
    </xdr:from>
    <xdr:ext cx="736600" cy="259045"/>
    <xdr:sp macro="" textlink="">
      <xdr:nvSpPr>
        <xdr:cNvPr id="464" name="テキスト ボックス 463"/>
        <xdr:cNvSpPr txBox="1"/>
      </xdr:nvSpPr>
      <xdr:spPr>
        <a:xfrm>
          <a:off x="15798800" y="270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91567</xdr:rowOff>
    </xdr:from>
    <xdr:to>
      <xdr:col>22</xdr:col>
      <xdr:colOff>254000</xdr:colOff>
      <xdr:row>16</xdr:row>
      <xdr:rowOff>21717</xdr:rowOff>
    </xdr:to>
    <xdr:sp macro="" textlink="">
      <xdr:nvSpPr>
        <xdr:cNvPr id="465" name="円/楕円 464"/>
        <xdr:cNvSpPr/>
      </xdr:nvSpPr>
      <xdr:spPr>
        <a:xfrm>
          <a:off x="15240000" y="26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6494</xdr:rowOff>
    </xdr:from>
    <xdr:ext cx="762000" cy="259045"/>
    <xdr:sp macro="" textlink="">
      <xdr:nvSpPr>
        <xdr:cNvPr id="466" name="テキスト ボックス 465"/>
        <xdr:cNvSpPr txBox="1"/>
      </xdr:nvSpPr>
      <xdr:spPr>
        <a:xfrm>
          <a:off x="14909800" y="27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126797</xdr:rowOff>
    </xdr:from>
    <xdr:to>
      <xdr:col>21</xdr:col>
      <xdr:colOff>50800</xdr:colOff>
      <xdr:row>16</xdr:row>
      <xdr:rowOff>56947</xdr:rowOff>
    </xdr:to>
    <xdr:sp macro="" textlink="">
      <xdr:nvSpPr>
        <xdr:cNvPr id="467" name="円/楕円 466"/>
        <xdr:cNvSpPr/>
      </xdr:nvSpPr>
      <xdr:spPr>
        <a:xfrm>
          <a:off x="143510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41724</xdr:rowOff>
    </xdr:from>
    <xdr:ext cx="762000" cy="259045"/>
    <xdr:sp macro="" textlink="">
      <xdr:nvSpPr>
        <xdr:cNvPr id="468" name="テキスト ボックス 467"/>
        <xdr:cNvSpPr txBox="1"/>
      </xdr:nvSpPr>
      <xdr:spPr>
        <a:xfrm>
          <a:off x="14020800" y="27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22428</xdr:rowOff>
    </xdr:from>
    <xdr:to>
      <xdr:col>19</xdr:col>
      <xdr:colOff>533400</xdr:colOff>
      <xdr:row>16</xdr:row>
      <xdr:rowOff>124028</xdr:rowOff>
    </xdr:to>
    <xdr:sp macro="" textlink="">
      <xdr:nvSpPr>
        <xdr:cNvPr id="469" name="円/楕円 468"/>
        <xdr:cNvSpPr/>
      </xdr:nvSpPr>
      <xdr:spPr>
        <a:xfrm>
          <a:off x="13462000" y="27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134205</xdr:rowOff>
    </xdr:from>
    <xdr:ext cx="762000" cy="259045"/>
    <xdr:sp macro="" textlink="">
      <xdr:nvSpPr>
        <xdr:cNvPr id="470" name="テキスト ボックス 469"/>
        <xdr:cNvSpPr txBox="1"/>
      </xdr:nvSpPr>
      <xdr:spPr>
        <a:xfrm>
          <a:off x="13131800" y="253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香川県丸亀市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113,481
112,011
111.78
48,196,815
47,162,431
939,911
24,659,339
53,647,336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国に合わせた給与の減額措置の終了のほか、期末勤勉手当の増などにより、比率は上昇している。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今後も引き続き、</a:t>
          </a:r>
          <a:r>
            <a:rPr kumimoji="0" lang="ja-JP" altLang="en-US" sz="1300" b="0" i="0" u="none" strike="noStrike" kern="0" cap="none" spc="0" normalizeH="0" baseline="0" noProof="0">
              <a:ln>
                <a:noFill/>
              </a:ln>
              <a:solidFill>
                <a:prstClr val="black"/>
              </a:solidFill>
              <a:effectLst/>
              <a:uLnTx/>
              <a:uFillTx/>
              <a:latin typeface="+mn-lt"/>
              <a:ea typeface="+mn-ea"/>
              <a:cs typeface="+mn-cs"/>
            </a:rPr>
            <a:t>「丸亀市</a:t>
          </a:r>
          <a:r>
            <a:rPr kumimoji="0" lang="ja-JP" altLang="ja-JP" sz="1300" b="0" i="0" u="none" strike="noStrike" kern="0" cap="none" spc="0" normalizeH="0" baseline="0" noProof="0">
              <a:ln>
                <a:noFill/>
              </a:ln>
              <a:solidFill>
                <a:prstClr val="black"/>
              </a:solidFill>
              <a:effectLst/>
              <a:uLnTx/>
              <a:uFillTx/>
              <a:latin typeface="+mn-lt"/>
              <a:ea typeface="+mn-ea"/>
              <a:cs typeface="+mn-cs"/>
            </a:rPr>
            <a:t>定員適正化計画</a:t>
          </a:r>
          <a:r>
            <a:rPr kumimoji="0" lang="ja-JP" altLang="en-US"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に</a:t>
          </a:r>
          <a:r>
            <a:rPr kumimoji="0" lang="ja-JP" altLang="en-US" sz="1300" b="0" i="0" u="none" strike="noStrike" kern="0" cap="none" spc="0" normalizeH="0" baseline="0" noProof="0">
              <a:ln>
                <a:noFill/>
              </a:ln>
              <a:solidFill>
                <a:prstClr val="black"/>
              </a:solidFill>
              <a:effectLst/>
              <a:uLnTx/>
              <a:uFillTx/>
              <a:latin typeface="+mn-lt"/>
              <a:ea typeface="+mn-ea"/>
              <a:cs typeface="+mn-cs"/>
            </a:rPr>
            <a:t>基づいた</a:t>
          </a:r>
          <a:r>
            <a:rPr kumimoji="0" lang="ja-JP" altLang="ja-JP" sz="1300" b="0" i="0" u="none" strike="noStrike" kern="0" cap="none" spc="0" normalizeH="0" baseline="0" noProof="0">
              <a:ln>
                <a:noFill/>
              </a:ln>
              <a:solidFill>
                <a:prstClr val="black"/>
              </a:solidFill>
              <a:effectLst/>
              <a:uLnTx/>
              <a:uFillTx/>
              <a:latin typeface="+mn-lt"/>
              <a:ea typeface="+mn-ea"/>
              <a:cs typeface="+mn-cs"/>
            </a:rPr>
            <a:t>職員数の適正化に努めていく。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153670</xdr:rowOff>
    </xdr:to>
    <xdr:cxnSp macro="">
      <xdr:nvCxnSpPr>
        <xdr:cNvPr id="64" name="直線コネクタ 63"/>
        <xdr:cNvCxnSpPr/>
      </xdr:nvCxnSpPr>
      <xdr:spPr>
        <a:xfrm>
          <a:off x="3987800" y="63525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8890</xdr:rowOff>
    </xdr:from>
    <xdr:to>
      <xdr:col>5</xdr:col>
      <xdr:colOff>549275</xdr:colOff>
      <xdr:row>37</xdr:row>
      <xdr:rowOff>161290</xdr:rowOff>
    </xdr:to>
    <xdr:cxnSp macro="">
      <xdr:nvCxnSpPr>
        <xdr:cNvPr id="67" name="直線コネクタ 66"/>
        <xdr:cNvCxnSpPr/>
      </xdr:nvCxnSpPr>
      <xdr:spPr>
        <a:xfrm flipV="1">
          <a:off x="3098800" y="635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38</xdr:row>
      <xdr:rowOff>165100</xdr:rowOff>
    </xdr:to>
    <xdr:cxnSp macro="">
      <xdr:nvCxnSpPr>
        <xdr:cNvPr id="70" name="直線コネクタ 69"/>
        <xdr:cNvCxnSpPr/>
      </xdr:nvCxnSpPr>
      <xdr:spPr>
        <a:xfrm flipV="1">
          <a:off x="2209800" y="6504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38</xdr:row>
      <xdr:rowOff>165100</xdr:rowOff>
    </xdr:to>
    <xdr:cxnSp macro="">
      <xdr:nvCxnSpPr>
        <xdr:cNvPr id="73" name="直線コネクタ 72"/>
        <xdr:cNvCxnSpPr/>
      </xdr:nvCxnSpPr>
      <xdr:spPr>
        <a:xfrm>
          <a:off x="1320800" y="661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6" name="フローチャート : 判断 75"/>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7" name="テキスト ボックス 76"/>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3" name="円/楕円 82"/>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4"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5" name="円/楕円 84"/>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6" name="テキスト ボックス 85"/>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7" name="円/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114300</xdr:rowOff>
    </xdr:from>
    <xdr:to>
      <xdr:col>3</xdr:col>
      <xdr:colOff>193675</xdr:colOff>
      <xdr:row>39</xdr:row>
      <xdr:rowOff>44450</xdr:rowOff>
    </xdr:to>
    <xdr:sp macro="" textlink="">
      <xdr:nvSpPr>
        <xdr:cNvPr id="89" name="円/楕円 88"/>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90" name="テキスト ボックス 89"/>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1" name="円/楕円 90"/>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139717</xdr:rowOff>
    </xdr:from>
    <xdr:ext cx="762000" cy="259045"/>
    <xdr:sp macro="" textlink="">
      <xdr:nvSpPr>
        <xdr:cNvPr id="92" name="テキスト ボックス 91"/>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新たに整備した丸亀市民球場の維持管理経費の増加などにより物件費の比率は上昇しているものの、類似団体との比較においては依然として低い比率となっている。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今後も充当財源の確保に努めるとともに、予算執行段階での歳出抑制に努めていく。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13</xdr:row>
      <xdr:rowOff>153670</xdr:rowOff>
    </xdr:to>
    <xdr:cxnSp macro="">
      <xdr:nvCxnSpPr>
        <xdr:cNvPr id="125" name="直線コネクタ 124"/>
        <xdr:cNvCxnSpPr/>
      </xdr:nvCxnSpPr>
      <xdr:spPr>
        <a:xfrm>
          <a:off x="15671800" y="2298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100330</xdr:rowOff>
    </xdr:to>
    <xdr:cxnSp macro="">
      <xdr:nvCxnSpPr>
        <xdr:cNvPr id="128" name="直線コネクタ 127"/>
        <xdr:cNvCxnSpPr/>
      </xdr:nvCxnSpPr>
      <xdr:spPr>
        <a:xfrm flipV="1">
          <a:off x="14782800" y="229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100330</xdr:rowOff>
    </xdr:to>
    <xdr:cxnSp macro="">
      <xdr:nvCxnSpPr>
        <xdr:cNvPr id="131" name="直線コネクタ 130"/>
        <xdr:cNvCxnSpPr/>
      </xdr:nvCxnSpPr>
      <xdr:spPr>
        <a:xfrm>
          <a:off x="13893800" y="229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157480</xdr:rowOff>
    </xdr:from>
    <xdr:to>
      <xdr:col>20</xdr:col>
      <xdr:colOff>158750</xdr:colOff>
      <xdr:row>13</xdr:row>
      <xdr:rowOff>69850</xdr:rowOff>
    </xdr:to>
    <xdr:cxnSp macro="">
      <xdr:nvCxnSpPr>
        <xdr:cNvPr id="134" name="直線コネクタ 133"/>
        <xdr:cNvCxnSpPr/>
      </xdr:nvCxnSpPr>
      <xdr:spPr>
        <a:xfrm>
          <a:off x="13004800" y="221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37" name="フローチャート : 判断 136"/>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38" name="テキスト ボックス 137"/>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119397</xdr:rowOff>
    </xdr:from>
    <xdr:ext cx="762000" cy="259045"/>
    <xdr:sp macro="" textlink="">
      <xdr:nvSpPr>
        <xdr:cNvPr id="145" name="物件費該当値テキスト"/>
        <xdr:cNvSpPr txBox="1"/>
      </xdr:nvSpPr>
      <xdr:spPr>
        <a:xfrm>
          <a:off x="165989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6" name="円/楕円 145"/>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7" name="テキスト ボックス 146"/>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49530</xdr:rowOff>
    </xdr:from>
    <xdr:to>
      <xdr:col>21</xdr:col>
      <xdr:colOff>412750</xdr:colOff>
      <xdr:row>13</xdr:row>
      <xdr:rowOff>151130</xdr:rowOff>
    </xdr:to>
    <xdr:sp macro="" textlink="">
      <xdr:nvSpPr>
        <xdr:cNvPr id="148" name="円/楕円 147"/>
        <xdr:cNvSpPr/>
      </xdr:nvSpPr>
      <xdr:spPr>
        <a:xfrm>
          <a:off x="14732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161307</xdr:rowOff>
    </xdr:from>
    <xdr:ext cx="762000" cy="259045"/>
    <xdr:sp macro="" textlink="">
      <xdr:nvSpPr>
        <xdr:cNvPr id="149" name="テキスト ボックス 148"/>
        <xdr:cNvSpPr txBox="1"/>
      </xdr:nvSpPr>
      <xdr:spPr>
        <a:xfrm>
          <a:off x="14401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0" name="円/楕円 149"/>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1" name="テキスト ボックス 150"/>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106680</xdr:rowOff>
    </xdr:from>
    <xdr:to>
      <xdr:col>19</xdr:col>
      <xdr:colOff>6350</xdr:colOff>
      <xdr:row>13</xdr:row>
      <xdr:rowOff>36830</xdr:rowOff>
    </xdr:to>
    <xdr:sp macro="" textlink="">
      <xdr:nvSpPr>
        <xdr:cNvPr id="152" name="円/楕円 151"/>
        <xdr:cNvSpPr/>
      </xdr:nvSpPr>
      <xdr:spPr>
        <a:xfrm>
          <a:off x="12954000" y="21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47007</xdr:rowOff>
    </xdr:from>
    <xdr:ext cx="762000" cy="259045"/>
    <xdr:sp macro="" textlink="">
      <xdr:nvSpPr>
        <xdr:cNvPr id="153" name="テキスト ボックス 152"/>
        <xdr:cNvSpPr txBox="1"/>
      </xdr:nvSpPr>
      <xdr:spPr>
        <a:xfrm>
          <a:off x="12623800" y="193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平成２６年度より子ども医療給付事業の対象者を拡充し、子育て支援施策の充実を図ったことなどにより、扶助費の比率が上昇し、類似団体と比較しても高い数値となっている。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今後も、国の制度改正等の動向にも注視しながら、引き続き本市単独事業の見直しにも取り組んでいく。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15422</xdr:rowOff>
    </xdr:from>
    <xdr:to>
      <xdr:col>7</xdr:col>
      <xdr:colOff>15875</xdr:colOff>
      <xdr:row>57</xdr:row>
      <xdr:rowOff>167822</xdr:rowOff>
    </xdr:to>
    <xdr:cxnSp macro="">
      <xdr:nvCxnSpPr>
        <xdr:cNvPr id="188" name="直線コネクタ 187"/>
        <xdr:cNvCxnSpPr/>
      </xdr:nvCxnSpPr>
      <xdr:spPr>
        <a:xfrm>
          <a:off x="3987800" y="9788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89"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26307</xdr:rowOff>
    </xdr:to>
    <xdr:cxnSp macro="">
      <xdr:nvCxnSpPr>
        <xdr:cNvPr id="191" name="直線コネクタ 190"/>
        <xdr:cNvCxnSpPr/>
      </xdr:nvCxnSpPr>
      <xdr:spPr>
        <a:xfrm flipV="1">
          <a:off x="3098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154215</xdr:rowOff>
    </xdr:from>
    <xdr:to>
      <xdr:col>4</xdr:col>
      <xdr:colOff>346075</xdr:colOff>
      <xdr:row>57</xdr:row>
      <xdr:rowOff>26307</xdr:rowOff>
    </xdr:to>
    <xdr:cxnSp macro="">
      <xdr:nvCxnSpPr>
        <xdr:cNvPr id="194" name="直線コネクタ 193"/>
        <xdr:cNvCxnSpPr/>
      </xdr:nvCxnSpPr>
      <xdr:spPr>
        <a:xfrm>
          <a:off x="2209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154215</xdr:rowOff>
    </xdr:to>
    <xdr:cxnSp macro="">
      <xdr:nvCxnSpPr>
        <xdr:cNvPr id="197" name="直線コネクタ 196"/>
        <xdr:cNvCxnSpPr/>
      </xdr:nvCxnSpPr>
      <xdr:spPr>
        <a:xfrm>
          <a:off x="1320800" y="96901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0" name="フローチャート : 判断 199"/>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166205</xdr:rowOff>
    </xdr:from>
    <xdr:ext cx="762000" cy="259045"/>
    <xdr:sp macro="" textlink="">
      <xdr:nvSpPr>
        <xdr:cNvPr id="201" name="テキスト ボックス 200"/>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117022</xdr:rowOff>
    </xdr:from>
    <xdr:to>
      <xdr:col>7</xdr:col>
      <xdr:colOff>66675</xdr:colOff>
      <xdr:row>58</xdr:row>
      <xdr:rowOff>47172</xdr:rowOff>
    </xdr:to>
    <xdr:sp macro="" textlink="">
      <xdr:nvSpPr>
        <xdr:cNvPr id="207" name="円/楕円 206"/>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89099</xdr:rowOff>
    </xdr:from>
    <xdr:ext cx="762000" cy="259045"/>
    <xdr:sp macro="" textlink="">
      <xdr:nvSpPr>
        <xdr:cNvPr id="208"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9" name="円/楕円 208"/>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10" name="テキスト ボックス 209"/>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146957</xdr:rowOff>
    </xdr:from>
    <xdr:to>
      <xdr:col>4</xdr:col>
      <xdr:colOff>396875</xdr:colOff>
      <xdr:row>57</xdr:row>
      <xdr:rowOff>77107</xdr:rowOff>
    </xdr:to>
    <xdr:sp macro="" textlink="">
      <xdr:nvSpPr>
        <xdr:cNvPr id="211" name="円/楕円 210"/>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61884</xdr:rowOff>
    </xdr:from>
    <xdr:ext cx="762000" cy="259045"/>
    <xdr:sp macro="" textlink="">
      <xdr:nvSpPr>
        <xdr:cNvPr id="212" name="テキスト ボックス 211"/>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103415</xdr:rowOff>
    </xdr:from>
    <xdr:to>
      <xdr:col>3</xdr:col>
      <xdr:colOff>193675</xdr:colOff>
      <xdr:row>57</xdr:row>
      <xdr:rowOff>33565</xdr:rowOff>
    </xdr:to>
    <xdr:sp macro="" textlink="">
      <xdr:nvSpPr>
        <xdr:cNvPr id="213" name="円/楕円 212"/>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18342</xdr:rowOff>
    </xdr:from>
    <xdr:ext cx="762000" cy="259045"/>
    <xdr:sp macro="" textlink="">
      <xdr:nvSpPr>
        <xdr:cNvPr id="214" name="テキスト ボックス 213"/>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5" name="円/楕円 214"/>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6" name="テキスト ボックス 215"/>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市営住宅等の維持補修費等が増加傾向にあることや、繰出金の増加により、類似団体同様、前年度より比率が上昇した。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今後は、公共施設等総合管理計画の策定・推進などにより、計画的な事業費執行を行うとともに経費削減に努めていく。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127000</xdr:rowOff>
    </xdr:to>
    <xdr:cxnSp macro="">
      <xdr:nvCxnSpPr>
        <xdr:cNvPr id="249" name="直線コネクタ 248"/>
        <xdr:cNvCxnSpPr/>
      </xdr:nvCxnSpPr>
      <xdr:spPr>
        <a:xfrm>
          <a:off x="15671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56</xdr:row>
      <xdr:rowOff>12700</xdr:rowOff>
    </xdr:to>
    <xdr:cxnSp macro="">
      <xdr:nvCxnSpPr>
        <xdr:cNvPr id="252" name="直線コネクタ 251"/>
        <xdr:cNvCxnSpPr/>
      </xdr:nvCxnSpPr>
      <xdr:spPr>
        <a:xfrm>
          <a:off x="14782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158750</xdr:rowOff>
    </xdr:from>
    <xdr:to>
      <xdr:col>21</xdr:col>
      <xdr:colOff>361950</xdr:colOff>
      <xdr:row>56</xdr:row>
      <xdr:rowOff>0</xdr:rowOff>
    </xdr:to>
    <xdr:cxnSp macro="">
      <xdr:nvCxnSpPr>
        <xdr:cNvPr id="255" name="直線コネクタ 254"/>
        <xdr:cNvCxnSpPr/>
      </xdr:nvCxnSpPr>
      <xdr:spPr>
        <a:xfrm>
          <a:off x="13893800" y="958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158750</xdr:rowOff>
    </xdr:to>
    <xdr:cxnSp macro="">
      <xdr:nvCxnSpPr>
        <xdr:cNvPr id="258" name="直線コネクタ 257"/>
        <xdr:cNvCxnSpPr/>
      </xdr:nvCxnSpPr>
      <xdr:spPr>
        <a:xfrm>
          <a:off x="13004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2" name="テキスト ボックス 261"/>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8" name="円/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70" name="円/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72" name="円/楕円 271"/>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73" name="テキスト ボックス 272"/>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107950</xdr:rowOff>
    </xdr:from>
    <xdr:to>
      <xdr:col>20</xdr:col>
      <xdr:colOff>209550</xdr:colOff>
      <xdr:row>56</xdr:row>
      <xdr:rowOff>38100</xdr:rowOff>
    </xdr:to>
    <xdr:sp macro="" textlink="">
      <xdr:nvSpPr>
        <xdr:cNvPr id="274" name="円/楕円 273"/>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48277</xdr:rowOff>
    </xdr:from>
    <xdr:ext cx="762000" cy="259045"/>
    <xdr:sp macro="" textlink="">
      <xdr:nvSpPr>
        <xdr:cNvPr id="275" name="テキスト ボックス 274"/>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76" name="円/楕円 275"/>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77" name="テキスト ボックス 276"/>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丸亀市補助金等見直し基準に基づき、補助金の見直しに取り組む中で、補助費等は減少傾向にあり、類似団体との比較においても低率となっている。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今後も補助金等の見直しを継続し、補助費等の適正化に努める。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77470</xdr:rowOff>
    </xdr:from>
    <xdr:to>
      <xdr:col>24</xdr:col>
      <xdr:colOff>31750</xdr:colOff>
      <xdr:row>35</xdr:row>
      <xdr:rowOff>107950</xdr:rowOff>
    </xdr:to>
    <xdr:cxnSp macro="">
      <xdr:nvCxnSpPr>
        <xdr:cNvPr id="309" name="直線コネクタ 308"/>
        <xdr:cNvCxnSpPr/>
      </xdr:nvCxnSpPr>
      <xdr:spPr>
        <a:xfrm flipV="1">
          <a:off x="15671800" y="607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161290</xdr:rowOff>
    </xdr:to>
    <xdr:cxnSp macro="">
      <xdr:nvCxnSpPr>
        <xdr:cNvPr id="312" name="直線コネクタ 311"/>
        <xdr:cNvCxnSpPr/>
      </xdr:nvCxnSpPr>
      <xdr:spPr>
        <a:xfrm flipV="1">
          <a:off x="14782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111760</xdr:rowOff>
    </xdr:to>
    <xdr:cxnSp macro="">
      <xdr:nvCxnSpPr>
        <xdr:cNvPr id="315" name="直線コネクタ 314"/>
        <xdr:cNvCxnSpPr/>
      </xdr:nvCxnSpPr>
      <xdr:spPr>
        <a:xfrm flipV="1">
          <a:off x="13893800" y="6162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36</xdr:row>
      <xdr:rowOff>119380</xdr:rowOff>
    </xdr:to>
    <xdr:cxnSp macro="">
      <xdr:nvCxnSpPr>
        <xdr:cNvPr id="318" name="直線コネクタ 317"/>
        <xdr:cNvCxnSpPr/>
      </xdr:nvCxnSpPr>
      <xdr:spPr>
        <a:xfrm flipV="1">
          <a:off x="13004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1" name="フローチャート :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28" name="円/楕円 327"/>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43197</xdr:rowOff>
    </xdr:from>
    <xdr:ext cx="762000" cy="259045"/>
    <xdr:sp macro="" textlink="">
      <xdr:nvSpPr>
        <xdr:cNvPr id="329"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0" name="円/楕円 329"/>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1" name="テキスト ボックス 330"/>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2" name="円/楕円 331"/>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3" name="テキスト ボックス 33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334" name="円/楕円 333"/>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35" name="テキスト ボックス 334"/>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36" name="円/楕円 335"/>
        <xdr:cNvSpPr/>
      </xdr:nvSpPr>
      <xdr:spPr>
        <a:xfrm>
          <a:off x="12954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37" name="テキスト ボックス 336"/>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近年発行している合併特例債</a:t>
          </a:r>
          <a:r>
            <a:rPr kumimoji="0" lang="ja-JP" altLang="en-US" sz="1300" b="0" i="0" u="none" strike="noStrike" kern="0" cap="none" spc="0" normalizeH="0" baseline="0" noProof="0">
              <a:ln>
                <a:noFill/>
              </a:ln>
              <a:solidFill>
                <a:prstClr val="black"/>
              </a:solidFill>
              <a:effectLst/>
              <a:uLnTx/>
              <a:uFillTx/>
              <a:latin typeface="+mn-lt"/>
              <a:ea typeface="+mn-ea"/>
              <a:cs typeface="+mn-cs"/>
            </a:rPr>
            <a:t>の償還が本格化していること</a:t>
          </a:r>
          <a:r>
            <a:rPr kumimoji="0" lang="ja-JP" altLang="ja-JP" sz="1300" b="0" i="0" u="none" strike="noStrike" kern="0" cap="none" spc="0" normalizeH="0" baseline="0" noProof="0">
              <a:ln>
                <a:noFill/>
              </a:ln>
              <a:solidFill>
                <a:prstClr val="black"/>
              </a:solidFill>
              <a:effectLst/>
              <a:uLnTx/>
              <a:uFillTx/>
              <a:latin typeface="+mn-lt"/>
              <a:ea typeface="+mn-ea"/>
              <a:cs typeface="+mn-cs"/>
            </a:rPr>
            <a:t>などから公債費は</a:t>
          </a:r>
          <a:r>
            <a:rPr kumimoji="0" lang="ja-JP" altLang="en-US" sz="1300" b="0" i="0" u="none" strike="noStrike" kern="0" cap="none" spc="0" normalizeH="0" baseline="0" noProof="0">
              <a:ln>
                <a:noFill/>
              </a:ln>
              <a:solidFill>
                <a:prstClr val="black"/>
              </a:solidFill>
              <a:effectLst/>
              <a:uLnTx/>
              <a:uFillTx/>
              <a:latin typeface="+mn-lt"/>
              <a:ea typeface="+mn-ea"/>
              <a:cs typeface="+mn-cs"/>
            </a:rPr>
            <a:t>増加傾向にあるものの、</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類似団体と比較</a:t>
          </a:r>
          <a:r>
            <a:rPr kumimoji="0" lang="ja-JP" altLang="en-US" sz="1300" b="0" i="0" u="none" strike="noStrike" kern="0" cap="none" spc="0" normalizeH="0" baseline="0" noProof="0">
              <a:ln>
                <a:noFill/>
              </a:ln>
              <a:solidFill>
                <a:prstClr val="black"/>
              </a:solidFill>
              <a:effectLst/>
              <a:uLnTx/>
              <a:uFillTx/>
              <a:latin typeface="+mn-lt"/>
              <a:ea typeface="+mn-ea"/>
              <a:cs typeface="+mn-cs"/>
            </a:rPr>
            <a:t>すると</a:t>
          </a:r>
          <a:r>
            <a:rPr kumimoji="0" lang="ja-JP" altLang="ja-JP" sz="1300" b="0" i="0" u="none" strike="noStrike" kern="0" cap="none" spc="0" normalizeH="0" baseline="0" noProof="0">
              <a:ln>
                <a:noFill/>
              </a:ln>
              <a:solidFill>
                <a:prstClr val="black"/>
              </a:solidFill>
              <a:effectLst/>
              <a:uLnTx/>
              <a:uFillTx/>
              <a:latin typeface="+mn-lt"/>
              <a:ea typeface="+mn-ea"/>
              <a:cs typeface="+mn-cs"/>
            </a:rPr>
            <a:t>低い数値</a:t>
          </a:r>
          <a:r>
            <a:rPr kumimoji="0" lang="ja-JP" altLang="en-US" sz="1300" b="0" i="0" u="none" strike="noStrike" kern="0" cap="none" spc="0" normalizeH="0" baseline="0" noProof="0">
              <a:ln>
                <a:noFill/>
              </a:ln>
              <a:solidFill>
                <a:prstClr val="black"/>
              </a:solidFill>
              <a:effectLst/>
              <a:uLnTx/>
              <a:uFillTx/>
              <a:latin typeface="+mn-lt"/>
              <a:ea typeface="+mn-ea"/>
              <a:cs typeface="+mn-cs"/>
            </a:rPr>
            <a:t>を維持して</a:t>
          </a:r>
          <a:r>
            <a:rPr kumimoji="0" lang="ja-JP" altLang="ja-JP" sz="1300" b="0" i="0" u="none" strike="noStrike" kern="0" cap="none" spc="0" normalizeH="0" baseline="0" noProof="0">
              <a:ln>
                <a:noFill/>
              </a:ln>
              <a:solidFill>
                <a:prstClr val="black"/>
              </a:solidFill>
              <a:effectLst/>
              <a:uLnTx/>
              <a:uFillTx/>
              <a:latin typeface="+mn-lt"/>
              <a:ea typeface="+mn-ea"/>
              <a:cs typeface="+mn-cs"/>
            </a:rPr>
            <a:t>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今後</a:t>
          </a:r>
          <a:r>
            <a:rPr kumimoji="0" lang="ja-JP" altLang="en-US" sz="1300" b="0" i="0" u="none" strike="noStrike" kern="0" cap="none" spc="0" normalizeH="0" baseline="0" noProof="0">
              <a:ln>
                <a:noFill/>
              </a:ln>
              <a:solidFill>
                <a:prstClr val="black"/>
              </a:solidFill>
              <a:effectLst/>
              <a:uLnTx/>
              <a:uFillTx/>
              <a:latin typeface="+mn-lt"/>
              <a:ea typeface="+mn-ea"/>
              <a:cs typeface="+mn-cs"/>
            </a:rPr>
            <a:t>も</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庁舎建替えなどによる地方債発行も予定していることから、交付税措置の有利な起債の活用に努めるなど公債費の</a:t>
          </a:r>
          <a:r>
            <a:rPr kumimoji="0" lang="ja-JP" altLang="ja-JP" sz="1300" b="0" i="0" u="none" strike="noStrike" kern="0" cap="none" spc="0" normalizeH="0" baseline="0" noProof="0">
              <a:ln>
                <a:noFill/>
              </a:ln>
              <a:solidFill>
                <a:prstClr val="black"/>
              </a:solidFill>
              <a:effectLst/>
              <a:uLnTx/>
              <a:uFillTx/>
              <a:latin typeface="+mn-lt"/>
              <a:ea typeface="+mn-ea"/>
              <a:cs typeface="+mn-cs"/>
            </a:rPr>
            <a:t>推移については特に注視していく。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74422</xdr:rowOff>
    </xdr:to>
    <xdr:cxnSp macro="">
      <xdr:nvCxnSpPr>
        <xdr:cNvPr id="367" name="直線コネクタ 366"/>
        <xdr:cNvCxnSpPr/>
      </xdr:nvCxnSpPr>
      <xdr:spPr>
        <a:xfrm>
          <a:off x="3987800" y="132257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77</xdr:row>
      <xdr:rowOff>24130</xdr:rowOff>
    </xdr:to>
    <xdr:cxnSp macro="">
      <xdr:nvCxnSpPr>
        <xdr:cNvPr id="370" name="直線コネクタ 369"/>
        <xdr:cNvCxnSpPr/>
      </xdr:nvCxnSpPr>
      <xdr:spPr>
        <a:xfrm>
          <a:off x="3098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131572</xdr:rowOff>
    </xdr:to>
    <xdr:cxnSp macro="">
      <xdr:nvCxnSpPr>
        <xdr:cNvPr id="373" name="直線コネクタ 372"/>
        <xdr:cNvCxnSpPr/>
      </xdr:nvCxnSpPr>
      <xdr:spPr>
        <a:xfrm>
          <a:off x="2209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77</xdr:row>
      <xdr:rowOff>10413</xdr:rowOff>
    </xdr:to>
    <xdr:cxnSp macro="">
      <xdr:nvCxnSpPr>
        <xdr:cNvPr id="376" name="直線コネクタ 375"/>
        <xdr:cNvCxnSpPr/>
      </xdr:nvCxnSpPr>
      <xdr:spPr>
        <a:xfrm flipV="1">
          <a:off x="1320800" y="131617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86" name="円/楕円 385"/>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87"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90" name="円/楕円 389"/>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91" name="テキスト ボックス 390"/>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80772</xdr:rowOff>
    </xdr:from>
    <xdr:to>
      <xdr:col>3</xdr:col>
      <xdr:colOff>193675</xdr:colOff>
      <xdr:row>77</xdr:row>
      <xdr:rowOff>10922</xdr:rowOff>
    </xdr:to>
    <xdr:sp macro="" textlink="">
      <xdr:nvSpPr>
        <xdr:cNvPr id="392" name="円/楕円 391"/>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21099</xdr:rowOff>
    </xdr:from>
    <xdr:ext cx="762000" cy="259045"/>
    <xdr:sp macro="" textlink="">
      <xdr:nvSpPr>
        <xdr:cNvPr id="393" name="テキスト ボックス 392"/>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394" name="円/楕円 393"/>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395" name="テキスト ボックス 394"/>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前年度と比較して人件費や扶助費等の増加により類似団体と近似値となった。</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今後も、丸亀市行政改革プランや行政評価結果に基づき、事務事業の改善に取り組んでいく。</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76</xdr:row>
      <xdr:rowOff>117856</xdr:rowOff>
    </xdr:to>
    <xdr:cxnSp macro="">
      <xdr:nvCxnSpPr>
        <xdr:cNvPr id="426" name="直線コネクタ 425"/>
        <xdr:cNvCxnSpPr/>
      </xdr:nvCxnSpPr>
      <xdr:spPr>
        <a:xfrm>
          <a:off x="15671800" y="1292402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76</xdr:row>
      <xdr:rowOff>35561</xdr:rowOff>
    </xdr:to>
    <xdr:cxnSp macro="">
      <xdr:nvCxnSpPr>
        <xdr:cNvPr id="429" name="直線コネクタ 428"/>
        <xdr:cNvCxnSpPr/>
      </xdr:nvCxnSpPr>
      <xdr:spPr>
        <a:xfrm flipV="1">
          <a:off x="14782800" y="129240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77</xdr:row>
      <xdr:rowOff>1270</xdr:rowOff>
    </xdr:to>
    <xdr:cxnSp macro="">
      <xdr:nvCxnSpPr>
        <xdr:cNvPr id="432" name="直線コネクタ 431"/>
        <xdr:cNvCxnSpPr/>
      </xdr:nvCxnSpPr>
      <xdr:spPr>
        <a:xfrm flipV="1">
          <a:off x="13893800" y="130657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44704</xdr:rowOff>
    </xdr:from>
    <xdr:to>
      <xdr:col>20</xdr:col>
      <xdr:colOff>158750</xdr:colOff>
      <xdr:row>77</xdr:row>
      <xdr:rowOff>1270</xdr:rowOff>
    </xdr:to>
    <xdr:cxnSp macro="">
      <xdr:nvCxnSpPr>
        <xdr:cNvPr id="435" name="直線コネクタ 434"/>
        <xdr:cNvCxnSpPr/>
      </xdr:nvCxnSpPr>
      <xdr:spPr>
        <a:xfrm>
          <a:off x="13004800" y="130749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38" name="フローチャート : 判断 437"/>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39" name="テキスト ボックス 43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5" name="円/楕円 444"/>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6"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47" name="円/楕円 446"/>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48" name="テキスト ボックス 447"/>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156211</xdr:rowOff>
    </xdr:from>
    <xdr:to>
      <xdr:col>21</xdr:col>
      <xdr:colOff>412750</xdr:colOff>
      <xdr:row>76</xdr:row>
      <xdr:rowOff>86361</xdr:rowOff>
    </xdr:to>
    <xdr:sp macro="" textlink="">
      <xdr:nvSpPr>
        <xdr:cNvPr id="449" name="円/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96537</xdr:rowOff>
    </xdr:from>
    <xdr:ext cx="762000" cy="259045"/>
    <xdr:sp macro="" textlink="">
      <xdr:nvSpPr>
        <xdr:cNvPr id="450" name="テキスト ボックス 44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51" name="円/楕円 450"/>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52" name="テキスト ボックス 451"/>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53" name="円/楕円 452"/>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54" name="テキスト ボックス 453"/>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香川県丸亀市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138604</xdr:rowOff>
    </xdr:from>
    <xdr:to>
      <xdr:col>4</xdr:col>
      <xdr:colOff>1117600</xdr:colOff>
      <xdr:row>16</xdr:row>
      <xdr:rowOff>10131</xdr:rowOff>
    </xdr:to>
    <xdr:cxnSp macro="">
      <xdr:nvCxnSpPr>
        <xdr:cNvPr id="52" name="直線コネクタ 51"/>
        <xdr:cNvCxnSpPr/>
      </xdr:nvCxnSpPr>
      <xdr:spPr bwMode="auto">
        <a:xfrm flipV="1">
          <a:off x="5003800" y="2757979"/>
          <a:ext cx="6477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123381</xdr:rowOff>
    </xdr:from>
    <xdr:ext cx="762000" cy="259045"/>
    <xdr:sp macro="" textlink="">
      <xdr:nvSpPr>
        <xdr:cNvPr id="53" name="人口1人当たり決算額の推移平均値テキスト130"/>
        <xdr:cNvSpPr txBox="1"/>
      </xdr:nvSpPr>
      <xdr:spPr>
        <a:xfrm>
          <a:off x="5740400" y="27427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130538</xdr:rowOff>
    </xdr:from>
    <xdr:to>
      <xdr:col>4</xdr:col>
      <xdr:colOff>469900</xdr:colOff>
      <xdr:row>16</xdr:row>
      <xdr:rowOff>10131</xdr:rowOff>
    </xdr:to>
    <xdr:cxnSp macro="">
      <xdr:nvCxnSpPr>
        <xdr:cNvPr id="55" name="直線コネクタ 54"/>
        <xdr:cNvCxnSpPr/>
      </xdr:nvCxnSpPr>
      <xdr:spPr bwMode="auto">
        <a:xfrm>
          <a:off x="4305300" y="2749913"/>
          <a:ext cx="698500" cy="51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6179</xdr:rowOff>
    </xdr:from>
    <xdr:to>
      <xdr:col>3</xdr:col>
      <xdr:colOff>904875</xdr:colOff>
      <xdr:row>15</xdr:row>
      <xdr:rowOff>130538</xdr:rowOff>
    </xdr:to>
    <xdr:cxnSp macro="">
      <xdr:nvCxnSpPr>
        <xdr:cNvPr id="58" name="直線コネクタ 57"/>
        <xdr:cNvCxnSpPr/>
      </xdr:nvCxnSpPr>
      <xdr:spPr bwMode="auto">
        <a:xfrm>
          <a:off x="3606800" y="2625554"/>
          <a:ext cx="698500" cy="124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129656</xdr:rowOff>
    </xdr:from>
    <xdr:to>
      <xdr:col>3</xdr:col>
      <xdr:colOff>206375</xdr:colOff>
      <xdr:row>15</xdr:row>
      <xdr:rowOff>6179</xdr:rowOff>
    </xdr:to>
    <xdr:cxnSp macro="">
      <xdr:nvCxnSpPr>
        <xdr:cNvPr id="61" name="直線コネクタ 60"/>
        <xdr:cNvCxnSpPr/>
      </xdr:nvCxnSpPr>
      <xdr:spPr bwMode="auto">
        <a:xfrm>
          <a:off x="2908300" y="2577581"/>
          <a:ext cx="698500" cy="4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49530</xdr:rowOff>
    </xdr:from>
    <xdr:to>
      <xdr:col>2</xdr:col>
      <xdr:colOff>692150</xdr:colOff>
      <xdr:row>14</xdr:row>
      <xdr:rowOff>151130</xdr:rowOff>
    </xdr:to>
    <xdr:sp macro="" textlink="">
      <xdr:nvSpPr>
        <xdr:cNvPr id="64" name="フローチャート : 判断 63"/>
        <xdr:cNvSpPr/>
      </xdr:nvSpPr>
      <xdr:spPr bwMode="auto">
        <a:xfrm>
          <a:off x="28575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161307</xdr:rowOff>
    </xdr:from>
    <xdr:ext cx="762000" cy="259045"/>
    <xdr:sp macro="" textlink="">
      <xdr:nvSpPr>
        <xdr:cNvPr id="65" name="テキスト ボックス 64"/>
        <xdr:cNvSpPr txBox="1"/>
      </xdr:nvSpPr>
      <xdr:spPr>
        <a:xfrm>
          <a:off x="25273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87804</xdr:rowOff>
    </xdr:from>
    <xdr:to>
      <xdr:col>5</xdr:col>
      <xdr:colOff>34925</xdr:colOff>
      <xdr:row>16</xdr:row>
      <xdr:rowOff>17954</xdr:rowOff>
    </xdr:to>
    <xdr:sp macro="" textlink="">
      <xdr:nvSpPr>
        <xdr:cNvPr id="71" name="円/楕円 70"/>
        <xdr:cNvSpPr/>
      </xdr:nvSpPr>
      <xdr:spPr bwMode="auto">
        <a:xfrm>
          <a:off x="5600700" y="2707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104331</xdr:rowOff>
    </xdr:from>
    <xdr:ext cx="762000" cy="259045"/>
    <xdr:sp macro="" textlink="">
      <xdr:nvSpPr>
        <xdr:cNvPr id="72" name="人口1人当たり決算額の推移該当値テキスト130"/>
        <xdr:cNvSpPr txBox="1"/>
      </xdr:nvSpPr>
      <xdr:spPr>
        <a:xfrm>
          <a:off x="5740400" y="25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66,103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130781</xdr:rowOff>
    </xdr:from>
    <xdr:to>
      <xdr:col>4</xdr:col>
      <xdr:colOff>520700</xdr:colOff>
      <xdr:row>16</xdr:row>
      <xdr:rowOff>60931</xdr:rowOff>
    </xdr:to>
    <xdr:sp macro="" textlink="">
      <xdr:nvSpPr>
        <xdr:cNvPr id="73" name="円/楕円 72"/>
        <xdr:cNvSpPr/>
      </xdr:nvSpPr>
      <xdr:spPr bwMode="auto">
        <a:xfrm>
          <a:off x="4953000" y="275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71108</xdr:rowOff>
    </xdr:from>
    <xdr:ext cx="736600" cy="259045"/>
    <xdr:sp macro="" textlink="">
      <xdr:nvSpPr>
        <xdr:cNvPr id="74" name="テキスト ボックス 73"/>
        <xdr:cNvSpPr txBox="1"/>
      </xdr:nvSpPr>
      <xdr:spPr>
        <a:xfrm>
          <a:off x="4622800" y="251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79738</xdr:rowOff>
    </xdr:from>
    <xdr:to>
      <xdr:col>3</xdr:col>
      <xdr:colOff>955675</xdr:colOff>
      <xdr:row>16</xdr:row>
      <xdr:rowOff>9888</xdr:rowOff>
    </xdr:to>
    <xdr:sp macro="" textlink="">
      <xdr:nvSpPr>
        <xdr:cNvPr id="75" name="円/楕円 74"/>
        <xdr:cNvSpPr/>
      </xdr:nvSpPr>
      <xdr:spPr bwMode="auto">
        <a:xfrm>
          <a:off x="4254500" y="26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20065</xdr:rowOff>
    </xdr:from>
    <xdr:ext cx="762000" cy="259045"/>
    <xdr:sp macro="" textlink="">
      <xdr:nvSpPr>
        <xdr:cNvPr id="76" name="テキスト ボックス 75"/>
        <xdr:cNvSpPr txBox="1"/>
      </xdr:nvSpPr>
      <xdr:spPr>
        <a:xfrm>
          <a:off x="3924300" y="24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66,350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126829</xdr:rowOff>
    </xdr:from>
    <xdr:to>
      <xdr:col>3</xdr:col>
      <xdr:colOff>257175</xdr:colOff>
      <xdr:row>15</xdr:row>
      <xdr:rowOff>56979</xdr:rowOff>
    </xdr:to>
    <xdr:sp macro="" textlink="">
      <xdr:nvSpPr>
        <xdr:cNvPr id="77" name="円/楕円 76"/>
        <xdr:cNvSpPr/>
      </xdr:nvSpPr>
      <xdr:spPr bwMode="auto">
        <a:xfrm>
          <a:off x="3556000" y="2574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67156</xdr:rowOff>
    </xdr:from>
    <xdr:ext cx="762000" cy="259045"/>
    <xdr:sp macro="" textlink="">
      <xdr:nvSpPr>
        <xdr:cNvPr id="78" name="テキスト ボックス 77"/>
        <xdr:cNvSpPr txBox="1"/>
      </xdr:nvSpPr>
      <xdr:spPr>
        <a:xfrm>
          <a:off x="3225800" y="234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70,158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78856</xdr:rowOff>
    </xdr:from>
    <xdr:to>
      <xdr:col>2</xdr:col>
      <xdr:colOff>692150</xdr:colOff>
      <xdr:row>15</xdr:row>
      <xdr:rowOff>9006</xdr:rowOff>
    </xdr:to>
    <xdr:sp macro="" textlink="">
      <xdr:nvSpPr>
        <xdr:cNvPr id="79" name="円/楕円 78"/>
        <xdr:cNvSpPr/>
      </xdr:nvSpPr>
      <xdr:spPr bwMode="auto">
        <a:xfrm>
          <a:off x="2857500" y="252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165233</xdr:rowOff>
    </xdr:from>
    <xdr:ext cx="762000" cy="259045"/>
    <xdr:sp macro="" textlink="">
      <xdr:nvSpPr>
        <xdr:cNvPr id="80" name="テキスト ボックス 79"/>
        <xdr:cNvSpPr txBox="1"/>
      </xdr:nvSpPr>
      <xdr:spPr>
        <a:xfrm>
          <a:off x="2527300" y="26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49668</xdr:rowOff>
    </xdr:from>
    <xdr:to>
      <xdr:col>4</xdr:col>
      <xdr:colOff>1117600</xdr:colOff>
      <xdr:row>36</xdr:row>
      <xdr:rowOff>120828</xdr:rowOff>
    </xdr:to>
    <xdr:cxnSp macro="">
      <xdr:nvCxnSpPr>
        <xdr:cNvPr id="115" name="直線コネクタ 114"/>
        <xdr:cNvCxnSpPr/>
      </xdr:nvCxnSpPr>
      <xdr:spPr bwMode="auto">
        <a:xfrm>
          <a:off x="5003800" y="7002918"/>
          <a:ext cx="647700" cy="7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49668</xdr:rowOff>
    </xdr:from>
    <xdr:to>
      <xdr:col>4</xdr:col>
      <xdr:colOff>469900</xdr:colOff>
      <xdr:row>36</xdr:row>
      <xdr:rowOff>75434</xdr:rowOff>
    </xdr:to>
    <xdr:cxnSp macro="">
      <xdr:nvCxnSpPr>
        <xdr:cNvPr id="118" name="直線コネクタ 117"/>
        <xdr:cNvCxnSpPr/>
      </xdr:nvCxnSpPr>
      <xdr:spPr bwMode="auto">
        <a:xfrm flipV="1">
          <a:off x="4305300" y="7002918"/>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331825</xdr:rowOff>
    </xdr:from>
    <xdr:to>
      <xdr:col>3</xdr:col>
      <xdr:colOff>904875</xdr:colOff>
      <xdr:row>36</xdr:row>
      <xdr:rowOff>75434</xdr:rowOff>
    </xdr:to>
    <xdr:cxnSp macro="">
      <xdr:nvCxnSpPr>
        <xdr:cNvPr id="121" name="直線コネクタ 120"/>
        <xdr:cNvCxnSpPr/>
      </xdr:nvCxnSpPr>
      <xdr:spPr bwMode="auto">
        <a:xfrm>
          <a:off x="3606800" y="6942175"/>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141467</xdr:rowOff>
    </xdr:from>
    <xdr:to>
      <xdr:col>3</xdr:col>
      <xdr:colOff>206375</xdr:colOff>
      <xdr:row>35</xdr:row>
      <xdr:rowOff>331825</xdr:rowOff>
    </xdr:to>
    <xdr:cxnSp macro="">
      <xdr:nvCxnSpPr>
        <xdr:cNvPr id="124" name="直線コネクタ 123"/>
        <xdr:cNvCxnSpPr/>
      </xdr:nvCxnSpPr>
      <xdr:spPr bwMode="auto">
        <a:xfrm>
          <a:off x="2908300" y="6751817"/>
          <a:ext cx="698500" cy="190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178645</xdr:rowOff>
    </xdr:from>
    <xdr:to>
      <xdr:col>2</xdr:col>
      <xdr:colOff>692150</xdr:colOff>
      <xdr:row>34</xdr:row>
      <xdr:rowOff>280245</xdr:rowOff>
    </xdr:to>
    <xdr:sp macro="" textlink="">
      <xdr:nvSpPr>
        <xdr:cNvPr id="127" name="フローチャート : 判断 126"/>
        <xdr:cNvSpPr/>
      </xdr:nvSpPr>
      <xdr:spPr bwMode="auto">
        <a:xfrm>
          <a:off x="2857500" y="644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290422</xdr:rowOff>
    </xdr:from>
    <xdr:ext cx="762000" cy="259045"/>
    <xdr:sp macro="" textlink="">
      <xdr:nvSpPr>
        <xdr:cNvPr id="128" name="テキスト ボックス 127"/>
        <xdr:cNvSpPr txBox="1"/>
      </xdr:nvSpPr>
      <xdr:spPr>
        <a:xfrm>
          <a:off x="2527300" y="621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70028</xdr:rowOff>
    </xdr:from>
    <xdr:to>
      <xdr:col>5</xdr:col>
      <xdr:colOff>34925</xdr:colOff>
      <xdr:row>37</xdr:row>
      <xdr:rowOff>178</xdr:rowOff>
    </xdr:to>
    <xdr:sp macro="" textlink="">
      <xdr:nvSpPr>
        <xdr:cNvPr id="134" name="円/楕円 133"/>
        <xdr:cNvSpPr/>
      </xdr:nvSpPr>
      <xdr:spPr bwMode="auto">
        <a:xfrm>
          <a:off x="5600700" y="702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42105</xdr:rowOff>
    </xdr:from>
    <xdr:ext cx="762000" cy="259045"/>
    <xdr:sp macro="" textlink="">
      <xdr:nvSpPr>
        <xdr:cNvPr id="135" name="人口1人当たり決算額の推移該当値テキスト445"/>
        <xdr:cNvSpPr txBox="1"/>
      </xdr:nvSpPr>
      <xdr:spPr>
        <a:xfrm>
          <a:off x="5740400" y="699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341768</xdr:rowOff>
    </xdr:from>
    <xdr:to>
      <xdr:col>4</xdr:col>
      <xdr:colOff>520700</xdr:colOff>
      <xdr:row>36</xdr:row>
      <xdr:rowOff>100468</xdr:rowOff>
    </xdr:to>
    <xdr:sp macro="" textlink="">
      <xdr:nvSpPr>
        <xdr:cNvPr id="136" name="円/楕円 135"/>
        <xdr:cNvSpPr/>
      </xdr:nvSpPr>
      <xdr:spPr bwMode="auto">
        <a:xfrm>
          <a:off x="4953000" y="695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85245</xdr:rowOff>
    </xdr:from>
    <xdr:ext cx="736600" cy="259045"/>
    <xdr:sp macro="" textlink="">
      <xdr:nvSpPr>
        <xdr:cNvPr id="137" name="テキスト ボックス 136"/>
        <xdr:cNvSpPr txBox="1"/>
      </xdr:nvSpPr>
      <xdr:spPr>
        <a:xfrm>
          <a:off x="4622800" y="7038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24634</xdr:rowOff>
    </xdr:from>
    <xdr:to>
      <xdr:col>3</xdr:col>
      <xdr:colOff>955675</xdr:colOff>
      <xdr:row>36</xdr:row>
      <xdr:rowOff>126234</xdr:rowOff>
    </xdr:to>
    <xdr:sp macro="" textlink="">
      <xdr:nvSpPr>
        <xdr:cNvPr id="138" name="円/楕円 137"/>
        <xdr:cNvSpPr/>
      </xdr:nvSpPr>
      <xdr:spPr bwMode="auto">
        <a:xfrm>
          <a:off x="4254500" y="6977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111011</xdr:rowOff>
    </xdr:from>
    <xdr:ext cx="762000" cy="259045"/>
    <xdr:sp macro="" textlink="">
      <xdr:nvSpPr>
        <xdr:cNvPr id="139" name="テキスト ボックス 138"/>
        <xdr:cNvSpPr txBox="1"/>
      </xdr:nvSpPr>
      <xdr:spPr>
        <a:xfrm>
          <a:off x="3924300" y="706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281025</xdr:rowOff>
    </xdr:from>
    <xdr:to>
      <xdr:col>3</xdr:col>
      <xdr:colOff>257175</xdr:colOff>
      <xdr:row>36</xdr:row>
      <xdr:rowOff>39725</xdr:rowOff>
    </xdr:to>
    <xdr:sp macro="" textlink="">
      <xdr:nvSpPr>
        <xdr:cNvPr id="140" name="円/楕円 139"/>
        <xdr:cNvSpPr/>
      </xdr:nvSpPr>
      <xdr:spPr bwMode="auto">
        <a:xfrm>
          <a:off x="3556000" y="689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24502</xdr:rowOff>
    </xdr:from>
    <xdr:ext cx="762000" cy="259045"/>
    <xdr:sp macro="" textlink="">
      <xdr:nvSpPr>
        <xdr:cNvPr id="141" name="テキスト ボックス 140"/>
        <xdr:cNvSpPr txBox="1"/>
      </xdr:nvSpPr>
      <xdr:spPr>
        <a:xfrm>
          <a:off x="32258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90667</xdr:rowOff>
    </xdr:from>
    <xdr:to>
      <xdr:col>2</xdr:col>
      <xdr:colOff>692150</xdr:colOff>
      <xdr:row>35</xdr:row>
      <xdr:rowOff>192267</xdr:rowOff>
    </xdr:to>
    <xdr:sp macro="" textlink="">
      <xdr:nvSpPr>
        <xdr:cNvPr id="142" name="円/楕円 141"/>
        <xdr:cNvSpPr/>
      </xdr:nvSpPr>
      <xdr:spPr bwMode="auto">
        <a:xfrm>
          <a:off x="2857500" y="6701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177044</xdr:rowOff>
    </xdr:from>
    <xdr:ext cx="762000" cy="259045"/>
    <xdr:sp macro="" textlink="">
      <xdr:nvSpPr>
        <xdr:cNvPr id="143" name="テキスト ボックス 142"/>
        <xdr:cNvSpPr txBox="1"/>
      </xdr:nvSpPr>
      <xdr:spPr>
        <a:xfrm>
          <a:off x="2527300" y="67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財政調整基金は、近年増加傾向で推移しているが、本格化している市債の償還や庁舎整備などの課題に対応していくため、今後も基金の残高確保に努める。</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　実質収支は、市税や交付税収入の減や国の経済対策に合わせて実施した投資的経費の増により比率が大幅に減少したが、今後も厳しい歳入環境が予測されるため、予算編成時のみならず、予算執行段階での歳出抑制に取り組み、実質収支の維持を図っていく。</a:t>
          </a:r>
          <a:endParaRPr kumimoji="0" lang="en-US" altLang="ja-JP" sz="11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ゴシック"/>
              <a:ea typeface="ＭＳ ゴシック"/>
              <a:cs typeface="+mn-cs"/>
            </a:rPr>
            <a:t>　実質単年度収支は、単年度収支のマイナスにより前年度と比べ比率が大幅に減少したが、引き続き歳出抑制に努め、実質単年度収支の黒字を維持していく。</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モーターボート競走事業会計は、ナイターレースの実施などにより好調な売上げを維持し、利益剰余金が増加傾向にある。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その他の特別会計及び企業会計も黒字を維持しており、今後も市全体として黒字基調を維持していく。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元利償還金は、合併特例債の償還が本格化していることなどから、増加傾向にある。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一方で、一部事務組合の償還金に対する負担金は減少しており、債務負担行為に基づく支出額も減少傾向にある。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さらに、算入公債費等については、交付税措置の有利な地方債を活用することにより、増加傾向にある。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以上のことから、実質公債費比率の分子は減少に転じた。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香川県丸亀市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職員の年齢構成の変化による退職手当負担見込額の減少と、設立法人等の負債額等負担見込額の減少があるものの、国の経済対策にあわせ実施した投資的事業により市債残高が大幅に増加し、将来負担比率の分子が増加に転じた。</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48196815</v>
      </c>
      <c r="BO4" s="379"/>
      <c r="BP4" s="379"/>
      <c r="BQ4" s="379"/>
      <c r="BR4" s="379"/>
      <c r="BS4" s="379"/>
      <c r="BT4" s="379"/>
      <c r="BU4" s="380"/>
      <c r="BV4" s="378">
        <v>42662623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3.8</v>
      </c>
      <c r="CU4" s="556"/>
      <c r="CV4" s="556"/>
      <c r="CW4" s="556"/>
      <c r="CX4" s="556"/>
      <c r="CY4" s="556"/>
      <c r="CZ4" s="556"/>
      <c r="DA4" s="557"/>
      <c r="DB4" s="555">
        <v>6.5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47162431</v>
      </c>
      <c r="BO5" s="384"/>
      <c r="BP5" s="384"/>
      <c r="BQ5" s="384"/>
      <c r="BR5" s="384"/>
      <c r="BS5" s="384"/>
      <c r="BT5" s="384"/>
      <c r="BU5" s="385"/>
      <c r="BV5" s="383">
        <v>40772681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81.400000000000006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1034384</v>
      </c>
      <c r="BO6" s="384"/>
      <c r="BP6" s="384"/>
      <c r="BQ6" s="384"/>
      <c r="BR6" s="384"/>
      <c r="BS6" s="384"/>
      <c r="BT6" s="384"/>
      <c r="BU6" s="385"/>
      <c r="BV6" s="383">
        <v>1889942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94.7</v>
      </c>
      <c r="CU6" s="530"/>
      <c r="CV6" s="530"/>
      <c r="CW6" s="530"/>
      <c r="CX6" s="530"/>
      <c r="CY6" s="530"/>
      <c r="CZ6" s="530"/>
      <c r="DA6" s="531"/>
      <c r="DB6" s="529">
        <v>88.7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94473</v>
      </c>
      <c r="BO7" s="384"/>
      <c r="BP7" s="384"/>
      <c r="BQ7" s="384"/>
      <c r="BR7" s="384"/>
      <c r="BS7" s="384"/>
      <c r="BT7" s="384"/>
      <c r="BU7" s="385"/>
      <c r="BV7" s="383">
        <v>304742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24659339</v>
      </c>
      <c r="CU7" s="384"/>
      <c r="CV7" s="384"/>
      <c r="CW7" s="384"/>
      <c r="CX7" s="384"/>
      <c r="CY7" s="384"/>
      <c r="CZ7" s="384"/>
      <c r="DA7" s="385"/>
      <c r="DB7" s="383">
        <v>24464263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939911</v>
      </c>
      <c r="BO8" s="384"/>
      <c r="BP8" s="384"/>
      <c r="BQ8" s="384"/>
      <c r="BR8" s="384"/>
      <c r="BS8" s="384"/>
      <c r="BT8" s="384"/>
      <c r="BU8" s="385"/>
      <c r="BV8" s="383">
        <v>1585200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0.71</v>
      </c>
      <c r="CU8" s="493"/>
      <c r="CV8" s="493"/>
      <c r="CW8" s="493"/>
      <c r="CX8" s="493"/>
      <c r="CY8" s="493"/>
      <c r="CZ8" s="493"/>
      <c r="DA8" s="494"/>
      <c r="DB8" s="492">
        <v>0.71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110473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-645289</v>
      </c>
      <c r="BO9" s="384"/>
      <c r="BP9" s="384"/>
      <c r="BQ9" s="384"/>
      <c r="BR9" s="384"/>
      <c r="BS9" s="384"/>
      <c r="BT9" s="384"/>
      <c r="BU9" s="385"/>
      <c r="BV9" s="383">
        <v>607728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13.3</v>
      </c>
      <c r="CU9" s="354"/>
      <c r="CV9" s="354"/>
      <c r="CW9" s="354"/>
      <c r="CX9" s="354"/>
      <c r="CY9" s="354"/>
      <c r="CZ9" s="354"/>
      <c r="DA9" s="355"/>
      <c r="DB9" s="353">
        <v>12.3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110085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808749</v>
      </c>
      <c r="BO10" s="384"/>
      <c r="BP10" s="384"/>
      <c r="BQ10" s="384"/>
      <c r="BR10" s="384"/>
      <c r="BS10" s="384"/>
      <c r="BT10" s="384"/>
      <c r="BU10" s="385"/>
      <c r="BV10" s="383">
        <v>499186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113481</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112011</v>
      </c>
      <c r="S13" s="485"/>
      <c r="T13" s="485"/>
      <c r="U13" s="485"/>
      <c r="V13" s="486"/>
      <c r="W13" s="472" t="s">
        <v>122</v>
      </c>
      <c r="X13" s="396"/>
      <c r="Y13" s="396"/>
      <c r="Z13" s="396"/>
      <c r="AA13" s="396"/>
      <c r="AB13" s="397"/>
      <c r="AC13" s="359">
        <v>2121</v>
      </c>
      <c r="AD13" s="360"/>
      <c r="AE13" s="360"/>
      <c r="AF13" s="360"/>
      <c r="AG13" s="361"/>
      <c r="AH13" s="359">
        <v>2997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163460</v>
      </c>
      <c r="BO13" s="384"/>
      <c r="BP13" s="384"/>
      <c r="BQ13" s="384"/>
      <c r="BR13" s="384"/>
      <c r="BS13" s="384"/>
      <c r="BT13" s="384"/>
      <c r="BU13" s="385"/>
      <c r="BV13" s="383">
        <v>1106914</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4.0999999999999996</v>
      </c>
      <c r="CU13" s="354"/>
      <c r="CV13" s="354"/>
      <c r="CW13" s="354"/>
      <c r="CX13" s="354"/>
      <c r="CY13" s="354"/>
      <c r="CZ13" s="354"/>
      <c r="DA13" s="355"/>
      <c r="DB13" s="353">
        <v>4.7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113414</v>
      </c>
      <c r="S14" s="485"/>
      <c r="T14" s="485"/>
      <c r="U14" s="485"/>
      <c r="V14" s="486"/>
      <c r="W14" s="487"/>
      <c r="X14" s="399"/>
      <c r="Y14" s="399"/>
      <c r="Z14" s="399"/>
      <c r="AA14" s="399"/>
      <c r="AB14" s="400"/>
      <c r="AC14" s="477">
        <v>4.3</v>
      </c>
      <c r="AD14" s="478"/>
      <c r="AE14" s="478"/>
      <c r="AF14" s="478"/>
      <c r="AG14" s="479"/>
      <c r="AH14" s="477">
        <v>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60.2</v>
      </c>
      <c r="CU14" s="456"/>
      <c r="CV14" s="456"/>
      <c r="CW14" s="456"/>
      <c r="CX14" s="456"/>
      <c r="CY14" s="456"/>
      <c r="CZ14" s="456"/>
      <c r="DA14" s="457"/>
      <c r="DB14" s="488">
        <v>44.5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112077</v>
      </c>
      <c r="S15" s="485"/>
      <c r="T15" s="485"/>
      <c r="U15" s="485"/>
      <c r="V15" s="486"/>
      <c r="W15" s="472" t="s">
        <v>129</v>
      </c>
      <c r="X15" s="396"/>
      <c r="Y15" s="396"/>
      <c r="Z15" s="396"/>
      <c r="AA15" s="396"/>
      <c r="AB15" s="397"/>
      <c r="AC15" s="359">
        <v>15191</v>
      </c>
      <c r="AD15" s="360"/>
      <c r="AE15" s="360"/>
      <c r="AF15" s="360"/>
      <c r="AG15" s="361"/>
      <c r="AH15" s="359">
        <v>16232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12810252</v>
      </c>
      <c r="BO15" s="379"/>
      <c r="BP15" s="379"/>
      <c r="BQ15" s="379"/>
      <c r="BR15" s="379"/>
      <c r="BS15" s="379"/>
      <c r="BT15" s="379"/>
      <c r="BU15" s="380"/>
      <c r="BV15" s="378">
        <v>12157145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30.7</v>
      </c>
      <c r="AD16" s="478"/>
      <c r="AE16" s="478"/>
      <c r="AF16" s="478"/>
      <c r="AG16" s="479"/>
      <c r="AH16" s="477">
        <v>30.4</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17562071</v>
      </c>
      <c r="BO16" s="384"/>
      <c r="BP16" s="384"/>
      <c r="BQ16" s="384"/>
      <c r="BR16" s="384"/>
      <c r="BS16" s="384"/>
      <c r="BT16" s="384"/>
      <c r="BU16" s="385"/>
      <c r="BV16" s="383">
        <v>17131885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32197</v>
      </c>
      <c r="AD17" s="360"/>
      <c r="AE17" s="360"/>
      <c r="AF17" s="360"/>
      <c r="AG17" s="361"/>
      <c r="AH17" s="359">
        <v>33650</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16524343</v>
      </c>
      <c r="BO17" s="384"/>
      <c r="BP17" s="384"/>
      <c r="BQ17" s="384"/>
      <c r="BR17" s="384"/>
      <c r="BS17" s="384"/>
      <c r="BT17" s="384"/>
      <c r="BU17" s="385"/>
      <c r="BV17" s="383">
        <v>15752311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111.78</v>
      </c>
      <c r="M18" s="448"/>
      <c r="N18" s="448"/>
      <c r="O18" s="448"/>
      <c r="P18" s="448"/>
      <c r="Q18" s="448"/>
      <c r="R18" s="449"/>
      <c r="S18" s="449"/>
      <c r="T18" s="449"/>
      <c r="U18" s="449"/>
      <c r="V18" s="450"/>
      <c r="W18" s="464"/>
      <c r="X18" s="465"/>
      <c r="Y18" s="465"/>
      <c r="Z18" s="465"/>
      <c r="AA18" s="465"/>
      <c r="AB18" s="473"/>
      <c r="AC18" s="347">
        <v>65</v>
      </c>
      <c r="AD18" s="348"/>
      <c r="AE18" s="348"/>
      <c r="AF18" s="348"/>
      <c r="AG18" s="451"/>
      <c r="AH18" s="347">
        <v>63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21417379</v>
      </c>
      <c r="BO18" s="384"/>
      <c r="BP18" s="384"/>
      <c r="BQ18" s="384"/>
      <c r="BR18" s="384"/>
      <c r="BS18" s="384"/>
      <c r="BT18" s="384"/>
      <c r="BU18" s="385"/>
      <c r="BV18" s="383">
        <v>20836910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988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27897247</v>
      </c>
      <c r="BO19" s="384"/>
      <c r="BP19" s="384"/>
      <c r="BQ19" s="384"/>
      <c r="BR19" s="384"/>
      <c r="BS19" s="384"/>
      <c r="BT19" s="384"/>
      <c r="BU19" s="385"/>
      <c r="BV19" s="383">
        <v>28952245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42983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53647336</v>
      </c>
      <c r="BO23" s="384"/>
      <c r="BP23" s="384"/>
      <c r="BQ23" s="384"/>
      <c r="BR23" s="384"/>
      <c r="BS23" s="384"/>
      <c r="BT23" s="384"/>
      <c r="BU23" s="385"/>
      <c r="BV23" s="383">
        <v>47320611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9564</v>
      </c>
      <c r="R24" s="360"/>
      <c r="S24" s="360"/>
      <c r="T24" s="360"/>
      <c r="U24" s="360"/>
      <c r="V24" s="361"/>
      <c r="W24" s="425"/>
      <c r="X24" s="416"/>
      <c r="Y24" s="417"/>
      <c r="Z24" s="356" t="s">
        <v>153</v>
      </c>
      <c r="AA24" s="357"/>
      <c r="AB24" s="357"/>
      <c r="AC24" s="357"/>
      <c r="AD24" s="357"/>
      <c r="AE24" s="357"/>
      <c r="AF24" s="357"/>
      <c r="AG24" s="358"/>
      <c r="AH24" s="359">
        <v>773</v>
      </c>
      <c r="AI24" s="360"/>
      <c r="AJ24" s="360"/>
      <c r="AK24" s="360"/>
      <c r="AL24" s="361"/>
      <c r="AM24" s="359">
        <v>2506839</v>
      </c>
      <c r="AN24" s="360"/>
      <c r="AO24" s="360"/>
      <c r="AP24" s="360"/>
      <c r="AQ24" s="360"/>
      <c r="AR24" s="361"/>
      <c r="AS24" s="359">
        <v>3243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31042505</v>
      </c>
      <c r="BO24" s="384"/>
      <c r="BP24" s="384"/>
      <c r="BQ24" s="384"/>
      <c r="BR24" s="384"/>
      <c r="BS24" s="384"/>
      <c r="BT24" s="384"/>
      <c r="BU24" s="385"/>
      <c r="BV24" s="383">
        <v>26903000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7535</v>
      </c>
      <c r="R25" s="360"/>
      <c r="S25" s="360"/>
      <c r="T25" s="360"/>
      <c r="U25" s="360"/>
      <c r="V25" s="361"/>
      <c r="W25" s="425"/>
      <c r="X25" s="416"/>
      <c r="Y25" s="417"/>
      <c r="Z25" s="356" t="s">
        <v>156</v>
      </c>
      <c r="AA25" s="357"/>
      <c r="AB25" s="357"/>
      <c r="AC25" s="357"/>
      <c r="AD25" s="357"/>
      <c r="AE25" s="357"/>
      <c r="AF25" s="357"/>
      <c r="AG25" s="358"/>
      <c r="AH25" s="359">
        <v>116</v>
      </c>
      <c r="AI25" s="360"/>
      <c r="AJ25" s="360"/>
      <c r="AK25" s="360"/>
      <c r="AL25" s="361"/>
      <c r="AM25" s="359">
        <v>357860</v>
      </c>
      <c r="AN25" s="360"/>
      <c r="AO25" s="360"/>
      <c r="AP25" s="360"/>
      <c r="AQ25" s="360"/>
      <c r="AR25" s="361"/>
      <c r="AS25" s="359">
        <v>3085</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3781711</v>
      </c>
      <c r="BO25" s="379"/>
      <c r="BP25" s="379"/>
      <c r="BQ25" s="379"/>
      <c r="BR25" s="379"/>
      <c r="BS25" s="379"/>
      <c r="BT25" s="379"/>
      <c r="BU25" s="380"/>
      <c r="BV25" s="378">
        <v>7045204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6806</v>
      </c>
      <c r="R26" s="360"/>
      <c r="S26" s="360"/>
      <c r="T26" s="360"/>
      <c r="U26" s="360"/>
      <c r="V26" s="361"/>
      <c r="W26" s="425"/>
      <c r="X26" s="416"/>
      <c r="Y26" s="417"/>
      <c r="Z26" s="356" t="s">
        <v>159</v>
      </c>
      <c r="AA26" s="438"/>
      <c r="AB26" s="438"/>
      <c r="AC26" s="438"/>
      <c r="AD26" s="438"/>
      <c r="AE26" s="438"/>
      <c r="AF26" s="438"/>
      <c r="AG26" s="439"/>
      <c r="AH26" s="359">
        <v>116</v>
      </c>
      <c r="AI26" s="360"/>
      <c r="AJ26" s="360"/>
      <c r="AK26" s="360"/>
      <c r="AL26" s="361"/>
      <c r="AM26" s="359">
        <v>404144</v>
      </c>
      <c r="AN26" s="360"/>
      <c r="AO26" s="360"/>
      <c r="AP26" s="360"/>
      <c r="AQ26" s="360"/>
      <c r="AR26" s="361"/>
      <c r="AS26" s="359">
        <v>3484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v>500000</v>
      </c>
      <c r="BO26" s="384"/>
      <c r="BP26" s="384"/>
      <c r="BQ26" s="384"/>
      <c r="BR26" s="384"/>
      <c r="BS26" s="384"/>
      <c r="BT26" s="384"/>
      <c r="BU26" s="385"/>
      <c r="BV26" s="383">
        <v>500000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5860</v>
      </c>
      <c r="R27" s="360"/>
      <c r="S27" s="360"/>
      <c r="T27" s="360"/>
      <c r="U27" s="360"/>
      <c r="V27" s="361"/>
      <c r="W27" s="425"/>
      <c r="X27" s="416"/>
      <c r="Y27" s="417"/>
      <c r="Z27" s="356" t="s">
        <v>162</v>
      </c>
      <c r="AA27" s="357"/>
      <c r="AB27" s="357"/>
      <c r="AC27" s="357"/>
      <c r="AD27" s="357"/>
      <c r="AE27" s="357"/>
      <c r="AF27" s="357"/>
      <c r="AG27" s="358"/>
      <c r="AH27" s="359">
        <v>64</v>
      </c>
      <c r="AI27" s="360"/>
      <c r="AJ27" s="360"/>
      <c r="AK27" s="360"/>
      <c r="AL27" s="361"/>
      <c r="AM27" s="359">
        <v>185761</v>
      </c>
      <c r="AN27" s="360"/>
      <c r="AO27" s="360"/>
      <c r="AP27" s="360"/>
      <c r="AQ27" s="360"/>
      <c r="AR27" s="361"/>
      <c r="AS27" s="359">
        <v>2903</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1746000</v>
      </c>
      <c r="BO27" s="387"/>
      <c r="BP27" s="387"/>
      <c r="BQ27" s="387"/>
      <c r="BR27" s="387"/>
      <c r="BS27" s="387"/>
      <c r="BT27" s="387"/>
      <c r="BU27" s="388"/>
      <c r="BV27" s="386">
        <v>1746000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5120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4448651</v>
      </c>
      <c r="BO28" s="379"/>
      <c r="BP28" s="379"/>
      <c r="BQ28" s="379"/>
      <c r="BR28" s="379"/>
      <c r="BS28" s="379"/>
      <c r="BT28" s="379"/>
      <c r="BU28" s="380"/>
      <c r="BV28" s="378">
        <v>3639902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25</v>
      </c>
      <c r="M29" s="360"/>
      <c r="N29" s="360"/>
      <c r="O29" s="360"/>
      <c r="P29" s="361"/>
      <c r="Q29" s="359">
        <v>4570</v>
      </c>
      <c r="R29" s="360"/>
      <c r="S29" s="360"/>
      <c r="T29" s="360"/>
      <c r="U29" s="360"/>
      <c r="V29" s="361"/>
      <c r="W29" s="426"/>
      <c r="X29" s="427"/>
      <c r="Y29" s="428"/>
      <c r="Z29" s="356" t="s">
        <v>169</v>
      </c>
      <c r="AA29" s="357"/>
      <c r="AB29" s="357"/>
      <c r="AC29" s="357"/>
      <c r="AD29" s="357"/>
      <c r="AE29" s="357"/>
      <c r="AF29" s="357"/>
      <c r="AG29" s="358"/>
      <c r="AH29" s="359">
        <v>837</v>
      </c>
      <c r="AI29" s="360"/>
      <c r="AJ29" s="360"/>
      <c r="AK29" s="360"/>
      <c r="AL29" s="361"/>
      <c r="AM29" s="359">
        <v>2692600</v>
      </c>
      <c r="AN29" s="360"/>
      <c r="AO29" s="360"/>
      <c r="AP29" s="360"/>
      <c r="AQ29" s="360"/>
      <c r="AR29" s="361"/>
      <c r="AS29" s="359">
        <v>3217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20223</v>
      </c>
      <c r="BO29" s="384"/>
      <c r="BP29" s="384"/>
      <c r="BQ29" s="384"/>
      <c r="BR29" s="384"/>
      <c r="BS29" s="384"/>
      <c r="BT29" s="384"/>
      <c r="BU29" s="385"/>
      <c r="BV29" s="383">
        <v>20177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101.2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8063021</v>
      </c>
      <c r="BO30" s="387"/>
      <c r="BP30" s="387"/>
      <c r="BQ30" s="387"/>
      <c r="BR30" s="387"/>
      <c r="BS30" s="387"/>
      <c r="BT30" s="387"/>
      <c r="BU30" s="388"/>
      <c r="BV30" s="386">
        <v>7538584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モーターボート競走事業会計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IF('各会計、関係団体の財政状況及び健全化判断比率'!B36="","",'各会計、関係団体の財政状況及び健全化判断比率'!B36)</f>
        <v>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中讃広域行政事務組合（一般会計）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中讃ケーブルビジョン</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〇</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国民健康保険診療所特別会計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IF('各会計、関係団体の財政状況及び健全化判断比率'!B35="","",'各会計、関係団体の財政状況及び健全化判断比率'!B35)</f>
        <v>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IF('各会計、関係団体の財政状況及び健全化判断比率'!B37="","",'各会計、関係団体の財政状況及び健全化判断比率'!B37)</f>
        <v>農業集落排水特別会計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中讃広域行政事務組合（クリントピア丸亀）</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丸亀市土地開発公社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中讃広域行政事務組合（瀬戸グリーンセンター）</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丸亀市福祉事業団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中讃広域行政事務組合（中讃ふるさと市町村圏基金）</v>
      </c>
      <c r="BZ37" s="342"/>
      <c r="CA37" s="342"/>
      <c r="CB37" s="342"/>
      <c r="CC37" s="342"/>
      <c r="CD37" s="342"/>
      <c r="CE37" s="342"/>
      <c r="CF37" s="342"/>
      <c r="CG37" s="342"/>
      <c r="CH37" s="342"/>
      <c r="CI37" s="342"/>
      <c r="CJ37" s="342"/>
      <c r="CK37" s="342"/>
      <c r="CL37" s="342"/>
      <c r="CM37" s="342"/>
      <c r="CN37" s="165"/>
      <c r="CO37" s="343">
        <f t="shared" si="3"/>
        <v>23</v>
      </c>
      <c r="CP37" s="343"/>
      <c r="CQ37" s="342" t="str">
        <f>IF('各会計、関係団体の財政状況及び健全化判断比率'!BS10="","",'各会計、関係団体の財政状況及び健全化判断比率'!BS10)</f>
        <v>丸亀市体育協会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まんのう町外三ヶ市町山林組合</v>
      </c>
      <c r="BZ38" s="342"/>
      <c r="CA38" s="342"/>
      <c r="CB38" s="342"/>
      <c r="CC38" s="342"/>
      <c r="CD38" s="342"/>
      <c r="CE38" s="342"/>
      <c r="CF38" s="342"/>
      <c r="CG38" s="342"/>
      <c r="CH38" s="342"/>
      <c r="CI38" s="342"/>
      <c r="CJ38" s="342"/>
      <c r="CK38" s="342"/>
      <c r="CL38" s="342"/>
      <c r="CM38" s="342"/>
      <c r="CN38" s="165"/>
      <c r="CO38" s="343">
        <f t="shared" si="3"/>
        <v>24</v>
      </c>
      <c r="CP38" s="343"/>
      <c r="CQ38" s="342" t="str">
        <f>IF('各会計、関係団体の財政状況及び健全化判断比率'!BS11="","",'各会計、関係団体の財政状況及び健全化判断比率'!BS11)</f>
        <v>ミモカ美術振興財団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駐車場特別会計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まんのう町外三ヶ市町（七箇地区）山林組合</v>
      </c>
      <c r="BZ39" s="342"/>
      <c r="CA39" s="342"/>
      <c r="CB39" s="342"/>
      <c r="CC39" s="342"/>
      <c r="CD39" s="342"/>
      <c r="CE39" s="342"/>
      <c r="CF39" s="342"/>
      <c r="CG39" s="342"/>
      <c r="CH39" s="342"/>
      <c r="CI39" s="342"/>
      <c r="CJ39" s="342"/>
      <c r="CK39" s="342"/>
      <c r="CL39" s="342"/>
      <c r="CM39" s="342"/>
      <c r="CN39" s="165"/>
      <c r="CO39" s="343">
        <f t="shared" si="3"/>
        <v>25</v>
      </c>
      <c r="CP39" s="343"/>
      <c r="CQ39" s="342" t="str">
        <f>IF('各会計、関係団体の財政状況及び健全化判断比率'!BS12="","",'各会計、関係団体の財政状況及び健全化判断比率'!BS12)</f>
        <v>香川県中部流通センター</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香川県後期高齢者医療広域連合（一般会計）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香川県後期高齢者医療広域連合（後期高齢者医療事業）</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38648</v>
      </c>
      <c r="J41" s="83">
        <v>42126</v>
      </c>
      <c r="K41" s="83">
        <v>45472</v>
      </c>
      <c r="L41" s="83">
        <v>47321</v>
      </c>
      <c r="M41" s="84">
        <v>53647</v>
      </c>
    </row>
    <row r="42" spans="2:13" ht="27.75" customHeight="1">
      <c r="B42" s="1174"/>
      <c r="C42" s="1175"/>
      <c r="D42" s="85"/>
      <c r="E42" s="1178" t="s">
        <v>26</v>
      </c>
      <c r="F42" s="1178"/>
      <c r="G42" s="1178"/>
      <c r="H42" s="1179"/>
      <c r="I42" s="86">
        <v>1842</v>
      </c>
      <c r="J42" s="87">
        <v>1640</v>
      </c>
      <c r="K42" s="87">
        <v>1257</v>
      </c>
      <c r="L42" s="87">
        <v>1182</v>
      </c>
      <c r="M42" s="88">
        <v>1218</v>
      </c>
    </row>
    <row r="43" spans="2:13" ht="27.75" customHeight="1">
      <c r="B43" s="1174"/>
      <c r="C43" s="1175"/>
      <c r="D43" s="85"/>
      <c r="E43" s="1178" t="s">
        <v>27</v>
      </c>
      <c r="F43" s="1178"/>
      <c r="G43" s="1178"/>
      <c r="H43" s="1179"/>
      <c r="I43" s="86">
        <v>9021</v>
      </c>
      <c r="J43" s="87">
        <v>7607</v>
      </c>
      <c r="K43" s="87">
        <v>6983</v>
      </c>
      <c r="L43" s="87">
        <v>6972</v>
      </c>
      <c r="M43" s="88">
        <v>6969</v>
      </c>
    </row>
    <row r="44" spans="2:13" ht="27.75" customHeight="1">
      <c r="B44" s="1174"/>
      <c r="C44" s="1175"/>
      <c r="D44" s="85"/>
      <c r="E44" s="1178" t="s">
        <v>28</v>
      </c>
      <c r="F44" s="1178"/>
      <c r="G44" s="1178"/>
      <c r="H44" s="1179"/>
      <c r="I44" s="86">
        <v>829</v>
      </c>
      <c r="J44" s="87">
        <v>457</v>
      </c>
      <c r="K44" s="87">
        <v>488</v>
      </c>
      <c r="L44" s="87">
        <v>465</v>
      </c>
      <c r="M44" s="88">
        <v>559</v>
      </c>
    </row>
    <row r="45" spans="2:13" ht="27.75" customHeight="1">
      <c r="B45" s="1174"/>
      <c r="C45" s="1175"/>
      <c r="D45" s="85"/>
      <c r="E45" s="1178" t="s">
        <v>29</v>
      </c>
      <c r="F45" s="1178"/>
      <c r="G45" s="1178"/>
      <c r="H45" s="1179"/>
      <c r="I45" s="86">
        <v>9328</v>
      </c>
      <c r="J45" s="87">
        <v>8762</v>
      </c>
      <c r="K45" s="87">
        <v>8426</v>
      </c>
      <c r="L45" s="87">
        <v>8090</v>
      </c>
      <c r="M45" s="88">
        <v>7621</v>
      </c>
    </row>
    <row r="46" spans="2:13" ht="27.75" customHeight="1">
      <c r="B46" s="1174"/>
      <c r="C46" s="1175"/>
      <c r="D46" s="85"/>
      <c r="E46" s="1178" t="s">
        <v>30</v>
      </c>
      <c r="F46" s="1178"/>
      <c r="G46" s="1178"/>
      <c r="H46" s="1179"/>
      <c r="I46" s="86">
        <v>1350</v>
      </c>
      <c r="J46" s="87">
        <v>1350</v>
      </c>
      <c r="K46" s="87">
        <v>1350</v>
      </c>
      <c r="L46" s="87">
        <v>1350</v>
      </c>
      <c r="M46" s="88">
        <v>536</v>
      </c>
    </row>
    <row r="47" spans="2:13" ht="27.75" customHeight="1">
      <c r="B47" s="1174"/>
      <c r="C47" s="1175"/>
      <c r="D47" s="85"/>
      <c r="E47" s="1178" t="s">
        <v>31</v>
      </c>
      <c r="F47" s="1178"/>
      <c r="G47" s="1178"/>
      <c r="H47" s="1179"/>
      <c r="I47" s="86" t="s">
        <v>477</v>
      </c>
      <c r="J47" s="87" t="s">
        <v>477</v>
      </c>
      <c r="K47" s="87" t="s">
        <v>477</v>
      </c>
      <c r="L47" s="87" t="s">
        <v>477</v>
      </c>
      <c r="M47" s="88" t="s">
        <v>477</v>
      </c>
    </row>
    <row r="48" spans="2:13" ht="27.75" customHeight="1">
      <c r="B48" s="1176"/>
      <c r="C48" s="1177"/>
      <c r="D48" s="85"/>
      <c r="E48" s="1178" t="s">
        <v>32</v>
      </c>
      <c r="F48" s="1178"/>
      <c r="G48" s="1178"/>
      <c r="H48" s="1179"/>
      <c r="I48" s="86" t="s">
        <v>477</v>
      </c>
      <c r="J48" s="87" t="s">
        <v>477</v>
      </c>
      <c r="K48" s="87" t="s">
        <v>477</v>
      </c>
      <c r="L48" s="87" t="s">
        <v>477</v>
      </c>
      <c r="M48" s="88" t="s">
        <v>477</v>
      </c>
    </row>
    <row r="49" spans="2:13" ht="27.75" customHeight="1">
      <c r="B49" s="1172" t="s">
        <v>33</v>
      </c>
      <c r="C49" s="1173"/>
      <c r="D49" s="89"/>
      <c r="E49" s="1178" t="s">
        <v>34</v>
      </c>
      <c r="F49" s="1178"/>
      <c r="G49" s="1178"/>
      <c r="H49" s="1179"/>
      <c r="I49" s="86">
        <v>5600</v>
      </c>
      <c r="J49" s="87">
        <v>6253</v>
      </c>
      <c r="K49" s="87">
        <v>7864</v>
      </c>
      <c r="L49" s="87">
        <v>9621</v>
      </c>
      <c r="M49" s="88">
        <v>11047</v>
      </c>
    </row>
    <row r="50" spans="2:13" ht="27.75" customHeight="1">
      <c r="B50" s="1174"/>
      <c r="C50" s="1175"/>
      <c r="D50" s="85"/>
      <c r="E50" s="1178" t="s">
        <v>35</v>
      </c>
      <c r="F50" s="1178"/>
      <c r="G50" s="1178"/>
      <c r="H50" s="1179"/>
      <c r="I50" s="86">
        <v>1872</v>
      </c>
      <c r="J50" s="87">
        <v>1738</v>
      </c>
      <c r="K50" s="87">
        <v>1237</v>
      </c>
      <c r="L50" s="87">
        <v>1245</v>
      </c>
      <c r="M50" s="88">
        <v>1207</v>
      </c>
    </row>
    <row r="51" spans="2:13" ht="27.75" customHeight="1">
      <c r="B51" s="1176"/>
      <c r="C51" s="1177"/>
      <c r="D51" s="85"/>
      <c r="E51" s="1178" t="s">
        <v>36</v>
      </c>
      <c r="F51" s="1178"/>
      <c r="G51" s="1178"/>
      <c r="H51" s="1179"/>
      <c r="I51" s="86">
        <v>37503</v>
      </c>
      <c r="J51" s="87">
        <v>40789</v>
      </c>
      <c r="K51" s="87">
        <v>43467</v>
      </c>
      <c r="L51" s="87">
        <v>45060</v>
      </c>
      <c r="M51" s="88">
        <v>45602</v>
      </c>
    </row>
    <row r="52" spans="2:13" ht="27.75" customHeight="1" thickBot="1">
      <c r="B52" s="1180" t="s">
        <v>37</v>
      </c>
      <c r="C52" s="1181"/>
      <c r="D52" s="90"/>
      <c r="E52" s="1182" t="s">
        <v>38</v>
      </c>
      <c r="F52" s="1182"/>
      <c r="G52" s="1182"/>
      <c r="H52" s="1183"/>
      <c r="I52" s="91">
        <v>16051</v>
      </c>
      <c r="J52" s="92">
        <v>13162</v>
      </c>
      <c r="K52" s="92">
        <v>11409</v>
      </c>
      <c r="L52" s="92">
        <v>9455</v>
      </c>
      <c r="M52" s="93">
        <v>12695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53464</v>
      </c>
      <c r="E3" s="116"/>
      <c r="F3" s="117">
        <v>51263</v>
      </c>
      <c r="G3" s="118"/>
      <c r="H3" s="119"/>
    </row>
    <row r="4" spans="1:8">
      <c r="A4" s="120"/>
      <c r="B4" s="121"/>
      <c r="C4" s="122"/>
      <c r="D4" s="123">
        <v>36676</v>
      </c>
      <c r="E4" s="124"/>
      <c r="F4" s="125">
        <v>29061</v>
      </c>
      <c r="G4" s="126"/>
      <c r="H4" s="127"/>
    </row>
    <row r="5" spans="1:8">
      <c r="A5" s="108" t="s">
        <v>510</v>
      </c>
      <c r="B5" s="113"/>
      <c r="C5" s="114"/>
      <c r="D5" s="115">
        <v>60665</v>
      </c>
      <c r="E5" s="116"/>
      <c r="F5" s="117">
        <v>41433</v>
      </c>
      <c r="G5" s="118"/>
      <c r="H5" s="119"/>
    </row>
    <row r="6" spans="1:8">
      <c r="A6" s="120"/>
      <c r="B6" s="121"/>
      <c r="C6" s="122"/>
      <c r="D6" s="123">
        <v>40358</v>
      </c>
      <c r="E6" s="124"/>
      <c r="F6" s="125">
        <v>22351</v>
      </c>
      <c r="G6" s="126"/>
      <c r="H6" s="127"/>
    </row>
    <row r="7" spans="1:8">
      <c r="A7" s="108" t="s">
        <v>511</v>
      </c>
      <c r="B7" s="113"/>
      <c r="C7" s="114"/>
      <c r="D7" s="115">
        <v>62540</v>
      </c>
      <c r="E7" s="116"/>
      <c r="F7" s="117">
        <v>43493</v>
      </c>
      <c r="G7" s="118"/>
      <c r="H7" s="119"/>
    </row>
    <row r="8" spans="1:8">
      <c r="A8" s="120"/>
      <c r="B8" s="121"/>
      <c r="C8" s="122"/>
      <c r="D8" s="123">
        <v>31280</v>
      </c>
      <c r="E8" s="124"/>
      <c r="F8" s="125">
        <v>23254</v>
      </c>
      <c r="G8" s="126"/>
      <c r="H8" s="127"/>
    </row>
    <row r="9" spans="1:8">
      <c r="A9" s="108" t="s">
        <v>512</v>
      </c>
      <c r="B9" s="113"/>
      <c r="C9" s="114"/>
      <c r="D9" s="115">
        <v>60779</v>
      </c>
      <c r="E9" s="116"/>
      <c r="F9" s="117">
        <v>50840</v>
      </c>
      <c r="G9" s="118"/>
      <c r="H9" s="119"/>
    </row>
    <row r="10" spans="1:8">
      <c r="A10" s="120"/>
      <c r="B10" s="121"/>
      <c r="C10" s="122"/>
      <c r="D10" s="123">
        <v>27059</v>
      </c>
      <c r="E10" s="124"/>
      <c r="F10" s="125">
        <v>25367</v>
      </c>
      <c r="G10" s="126"/>
      <c r="H10" s="127"/>
    </row>
    <row r="11" spans="1:8">
      <c r="A11" s="108" t="s">
        <v>513</v>
      </c>
      <c r="B11" s="113"/>
      <c r="C11" s="114"/>
      <c r="D11" s="115">
        <v>110137</v>
      </c>
      <c r="E11" s="116"/>
      <c r="F11" s="117">
        <v>53605</v>
      </c>
      <c r="G11" s="118"/>
      <c r="H11" s="119"/>
    </row>
    <row r="12" spans="1:8">
      <c r="A12" s="120"/>
      <c r="B12" s="121"/>
      <c r="C12" s="128"/>
      <c r="D12" s="123">
        <v>56196</v>
      </c>
      <c r="E12" s="124"/>
      <c r="F12" s="125">
        <v>28343</v>
      </c>
      <c r="G12" s="126"/>
      <c r="H12" s="127"/>
    </row>
    <row r="13" spans="1:8">
      <c r="A13" s="108"/>
      <c r="B13" s="113"/>
      <c r="C13" s="129"/>
      <c r="D13" s="130">
        <v>69517</v>
      </c>
      <c r="E13" s="131"/>
      <c r="F13" s="132">
        <v>48127</v>
      </c>
      <c r="G13" s="133"/>
      <c r="H13" s="119"/>
    </row>
    <row r="14" spans="1:8">
      <c r="A14" s="120"/>
      <c r="B14" s="121"/>
      <c r="C14" s="122"/>
      <c r="D14" s="123">
        <v>38314</v>
      </c>
      <c r="E14" s="124"/>
      <c r="F14" s="125">
        <v>25675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4.8499999999999996</v>
      </c>
      <c r="C19" s="134">
        <f>ROUND(VALUE(SUBSTITUTE(実質収支比率等に係る経年分析!G$48,"▲","-")),2)</f>
        <v>4.9400000000000004</v>
      </c>
      <c r="D19" s="134">
        <f>ROUND(VALUE(SUBSTITUTE(実質収支比率等に係る経年分析!H$48,"▲","-")),2)</f>
        <v>4.12</v>
      </c>
      <c r="E19" s="134">
        <f>ROUND(VALUE(SUBSTITUTE(実質収支比率等に係る経年分析!I$48,"▲","-")),2)</f>
        <v>6.48</v>
      </c>
      <c r="F19" s="134">
        <f>ROUND(VALUE(SUBSTITUTE(実質収支比率等に係る経年分析!J$48,"▲","-")),2)</f>
        <v>3.81</v>
      </c>
    </row>
    <row r="20" spans="1:11">
      <c r="A20" s="134" t="s">
        <v>43</v>
      </c>
      <c r="B20" s="134">
        <f>ROUND(VALUE(SUBSTITUTE(実質収支比率等に係る経年分析!F$47,"▲","-")),2)</f>
        <v>8.0299999999999994</v>
      </c>
      <c r="C20" s="134">
        <f>ROUND(VALUE(SUBSTITUTE(実質収支比率等に係る経年分析!G$47,"▲","-")),2)</f>
        <v>10.49</v>
      </c>
      <c r="D20" s="134">
        <f>ROUND(VALUE(SUBSTITUTE(実質収支比率等に係る経年分析!H$47,"▲","-")),2)</f>
        <v>13.22</v>
      </c>
      <c r="E20" s="134">
        <f>ROUND(VALUE(SUBSTITUTE(実質収支比率等に係る経年分析!I$47,"▲","-")),2)</f>
        <v>14.88</v>
      </c>
      <c r="F20" s="134">
        <f>ROUND(VALUE(SUBSTITUTE(実質収支比率等に係る経年分析!J$47,"▲","-")),2)</f>
        <v>18.04</v>
      </c>
    </row>
    <row r="21" spans="1:11">
      <c r="A21" s="134" t="s">
        <v>44</v>
      </c>
      <c r="B21" s="134">
        <f>IF(ISNUMBER(VALUE(SUBSTITUTE(実質収支比率等に係る経年分析!F$49,"▲","-"))),ROUND(VALUE(SUBSTITUTE(実質収支比率等に係る経年分析!F$49,"▲","-")),2),NA())</f>
        <v>2.88</v>
      </c>
      <c r="C21" s="134">
        <f>IF(ISNUMBER(VALUE(SUBSTITUTE(実質収支比率等に係る経年分析!G$49,"▲","-"))),ROUND(VALUE(SUBSTITUTE(実質収支比率等に係る経年分析!G$49,"▲","-")),2),NA())</f>
        <v>2.64</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4.5199999999999996</v>
      </c>
      <c r="F21" s="134">
        <f>IF(ISNUMBER(VALUE(SUBSTITUTE(実質収支比率等に係る経年分析!J$49,"▲","-"))),ROUND(VALUE(SUBSTITUTE(実質収支比率等に係る経年分析!J$49,"▲","-")),2),NA())</f>
        <v>0.66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f>IF(ROUND(VALUE(SUBSTITUTE(連結実質赤字比率に係る赤字・黒字の構成分析!F$38,"▲", "-")), 2) &lt; 0, ABS(ROUND(VALUE(SUBSTITUTE(連結実質赤字比率に係る赤字・黒字の構成分析!F$38,"▲", "-")), 2)), NA())</f>
        <v>1.33</v>
      </c>
      <c r="C32" s="135" t="e">
        <f>IF(ROUND(VALUE(SUBSTITUTE(連結実質赤字比率に係る赤字・黒字の構成分析!F$38,"▲", "-")), 2) &gt;= 0, ABS(ROUND(VALUE(SUBSTITUTE(連結実質赤字比率に係る赤字・黒字の構成分析!F$38,"▲", "-")), 2)), NA())</f>
        <v>#N/A</v>
      </c>
      <c r="D32" s="135">
        <f>IF(ROUND(VALUE(SUBSTITUTE(連結実質赤字比率に係る赤字・黒字の構成分析!G$38,"▲", "-")), 2) &lt; 0, ABS(ROUND(VALUE(SUBSTITUTE(連結実質赤字比率に係る赤字・黒字の構成分析!G$38,"▲", "-")), 2)), NA())</f>
        <v>1.1200000000000001</v>
      </c>
      <c r="E32" s="135" t="e">
        <f>IF(ROUND(VALUE(SUBSTITUTE(連結実質赤字比率に係る赤字・黒字の構成分析!G$38,"▲", "-")), 2) &gt;= 0, ABS(ROUND(VALUE(SUBSTITUTE(連結実質赤字比率に係る赤字・黒字の構成分析!G$38,"▲", "-")), 2)), NA())</f>
        <v>#N/A</v>
      </c>
      <c r="F32" s="135">
        <f>IF(ROUND(VALUE(SUBSTITUTE(連結実質赤字比率に係る赤字・黒字の構成分析!H$38,"▲", "-")), 2) &lt; 0, ABS(ROUND(VALUE(SUBSTITUTE(連結実質赤字比率に係る赤字・黒字の構成分析!H$38,"▲", "-")), 2)), NA())</f>
        <v>0.61</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4.9400000000000004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4.1100000000000003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13.83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9.8000000000000007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8.34</v>
      </c>
    </row>
    <row r="36" spans="1:16">
      <c r="A36" s="135" t="str">
        <f>IF(連結実質赤字比率に係る赤字・黒字の構成分析!C$34="",NA(),連結実質赤字比率に係る赤字・黒字の構成分析!C$34)</f>
        <v>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34.380000000000003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18.649999999999999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3056</v>
      </c>
      <c r="E42" s="136"/>
      <c r="F42" s="136"/>
      <c r="G42" s="136">
        <f>'実質公債費比率（分子）の構造'!L$52</f>
        <v>3031</v>
      </c>
      <c r="H42" s="136"/>
      <c r="I42" s="136"/>
      <c r="J42" s="136">
        <f>'実質公債費比率（分子）の構造'!M$52</f>
        <v>2988</v>
      </c>
      <c r="K42" s="136"/>
      <c r="L42" s="136"/>
      <c r="M42" s="136">
        <f>'実質公債費比率（分子）の構造'!N$52</f>
        <v>3297</v>
      </c>
      <c r="N42" s="136"/>
      <c r="O42" s="136"/>
      <c r="P42" s="136">
        <f>'実質公債費比率（分子）の構造'!O$52</f>
        <v>3647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v>
      </c>
      <c r="C44" s="136"/>
      <c r="D44" s="136"/>
      <c r="E44" s="136">
        <f>'実質公債費比率（分子）の構造'!L$50</f>
        <v>10</v>
      </c>
      <c r="F44" s="136"/>
      <c r="G44" s="136"/>
      <c r="H44" s="136">
        <f>'実質公債費比率（分子）の構造'!M$50</f>
        <v>8</v>
      </c>
      <c r="I44" s="136"/>
      <c r="J44" s="136"/>
      <c r="K44" s="136">
        <f>'実質公債費比率（分子）の構造'!N$50</f>
        <v>7</v>
      </c>
      <c r="L44" s="136"/>
      <c r="M44" s="136"/>
      <c r="N44" s="136">
        <f>'実質公債費比率（分子）の構造'!O$50</f>
        <v>5</v>
      </c>
      <c r="O44" s="136"/>
      <c r="P44" s="136"/>
    </row>
    <row r="45" spans="1:16">
      <c r="A45" s="136" t="s">
        <v>54</v>
      </c>
      <c r="B45" s="136">
        <f>'実質公債費比率（分子）の構造'!K$49</f>
        <v>768</v>
      </c>
      <c r="C45" s="136"/>
      <c r="D45" s="136"/>
      <c r="E45" s="136">
        <f>'実質公債費比率（分子）の構造'!L$49</f>
        <v>500</v>
      </c>
      <c r="F45" s="136"/>
      <c r="G45" s="136"/>
      <c r="H45" s="136">
        <f>'実質公債費比率（分子）の構造'!M$49</f>
        <v>99</v>
      </c>
      <c r="I45" s="136"/>
      <c r="J45" s="136"/>
      <c r="K45" s="136">
        <f>'実質公債費比率（分子）の構造'!N$49</f>
        <v>71</v>
      </c>
      <c r="L45" s="136"/>
      <c r="M45" s="136"/>
      <c r="N45" s="136">
        <f>'実質公債費比率（分子）の構造'!O$49</f>
        <v>48</v>
      </c>
      <c r="O45" s="136"/>
      <c r="P45" s="136"/>
    </row>
    <row r="46" spans="1:16">
      <c r="A46" s="136" t="s">
        <v>55</v>
      </c>
      <c r="B46" s="136">
        <f>'実質公債費比率（分子）の構造'!K$48</f>
        <v>535</v>
      </c>
      <c r="C46" s="136"/>
      <c r="D46" s="136"/>
      <c r="E46" s="136">
        <f>'実質公債費比率（分子）の構造'!L$48</f>
        <v>477</v>
      </c>
      <c r="F46" s="136"/>
      <c r="G46" s="136"/>
      <c r="H46" s="136">
        <f>'実質公債費比率（分子）の構造'!M$48</f>
        <v>549</v>
      </c>
      <c r="I46" s="136"/>
      <c r="J46" s="136"/>
      <c r="K46" s="136">
        <f>'実質公債費比率（分子）の構造'!N$48</f>
        <v>557</v>
      </c>
      <c r="L46" s="136"/>
      <c r="M46" s="136"/>
      <c r="N46" s="136">
        <f>'実質公債費比率（分子）の構造'!O$48</f>
        <v>552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3562</v>
      </c>
      <c r="C49" s="136"/>
      <c r="D49" s="136"/>
      <c r="E49" s="136">
        <f>'実質公債費比率（分子）の構造'!L$45</f>
        <v>3219</v>
      </c>
      <c r="F49" s="136"/>
      <c r="G49" s="136"/>
      <c r="H49" s="136">
        <f>'実質公債費比率（分子）の構造'!M$45</f>
        <v>3221</v>
      </c>
      <c r="I49" s="136"/>
      <c r="J49" s="136"/>
      <c r="K49" s="136">
        <f>'実質公債費比率（分子）の構造'!N$45</f>
        <v>3639</v>
      </c>
      <c r="L49" s="136"/>
      <c r="M49" s="136"/>
      <c r="N49" s="136">
        <f>'実質公債費比率（分子）の構造'!O$45</f>
        <v>3774</v>
      </c>
      <c r="O49" s="136"/>
      <c r="P49" s="136"/>
    </row>
    <row r="50" spans="1:16">
      <c r="A50" s="136" t="s">
        <v>58</v>
      </c>
      <c r="B50" s="136" t="e">
        <f>NA()</f>
        <v>#N/A</v>
      </c>
      <c r="C50" s="136">
        <f>IF(ISNUMBER('実質公債費比率（分子）の構造'!K$53),'実質公債費比率（分子）の構造'!K$53,NA())</f>
        <v>1824</v>
      </c>
      <c r="D50" s="136" t="e">
        <f>NA()</f>
        <v>#N/A</v>
      </c>
      <c r="E50" s="136" t="e">
        <f>NA()</f>
        <v>#N/A</v>
      </c>
      <c r="F50" s="136">
        <f>IF(ISNUMBER('実質公債費比率（分子）の構造'!L$53),'実質公債費比率（分子）の構造'!L$53,NA())</f>
        <v>1175</v>
      </c>
      <c r="G50" s="136" t="e">
        <f>NA()</f>
        <v>#N/A</v>
      </c>
      <c r="H50" s="136" t="e">
        <f>NA()</f>
        <v>#N/A</v>
      </c>
      <c r="I50" s="136">
        <f>IF(ISNUMBER('実質公債費比率（分子）の構造'!M$53),'実質公債費比率（分子）の構造'!M$53,NA())</f>
        <v>889</v>
      </c>
      <c r="J50" s="136" t="e">
        <f>NA()</f>
        <v>#N/A</v>
      </c>
      <c r="K50" s="136" t="e">
        <f>NA()</f>
        <v>#N/A</v>
      </c>
      <c r="L50" s="136">
        <f>IF(ISNUMBER('実質公債費比率（分子）の構造'!N$53),'実質公債費比率（分子）の構造'!N$53,NA())</f>
        <v>977</v>
      </c>
      <c r="M50" s="136" t="e">
        <f>NA()</f>
        <v>#N/A</v>
      </c>
      <c r="N50" s="136" t="e">
        <f>NA()</f>
        <v>#N/A</v>
      </c>
      <c r="O50" s="136">
        <f>IF(ISNUMBER('実質公債費比率（分子）の構造'!O$53),'実質公債費比率（分子）の構造'!O$53,NA())</f>
        <v>732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37503</v>
      </c>
      <c r="E56" s="135"/>
      <c r="F56" s="135"/>
      <c r="G56" s="135">
        <f>'将来負担比率（分子）の構造'!J$51</f>
        <v>40789</v>
      </c>
      <c r="H56" s="135"/>
      <c r="I56" s="135"/>
      <c r="J56" s="135">
        <f>'将来負担比率（分子）の構造'!K$51</f>
        <v>43467</v>
      </c>
      <c r="K56" s="135"/>
      <c r="L56" s="135"/>
      <c r="M56" s="135">
        <f>'将来負担比率（分子）の構造'!L$51</f>
        <v>45060</v>
      </c>
      <c r="N56" s="135"/>
      <c r="O56" s="135"/>
      <c r="P56" s="135">
        <f>'将来負担比率（分子）の構造'!M$51</f>
        <v>45602</v>
      </c>
    </row>
    <row r="57" spans="1:16">
      <c r="A57" s="135" t="s">
        <v>35</v>
      </c>
      <c r="B57" s="135"/>
      <c r="C57" s="135"/>
      <c r="D57" s="135">
        <f>'将来負担比率（分子）の構造'!I$50</f>
        <v>1872</v>
      </c>
      <c r="E57" s="135"/>
      <c r="F57" s="135"/>
      <c r="G57" s="135">
        <f>'将来負担比率（分子）の構造'!J$50</f>
        <v>1738</v>
      </c>
      <c r="H57" s="135"/>
      <c r="I57" s="135"/>
      <c r="J57" s="135">
        <f>'将来負担比率（分子）の構造'!K$50</f>
        <v>1237</v>
      </c>
      <c r="K57" s="135"/>
      <c r="L57" s="135"/>
      <c r="M57" s="135">
        <f>'将来負担比率（分子）の構造'!L$50</f>
        <v>1245</v>
      </c>
      <c r="N57" s="135"/>
      <c r="O57" s="135"/>
      <c r="P57" s="135">
        <f>'将来負担比率（分子）の構造'!M$50</f>
        <v>1207</v>
      </c>
    </row>
    <row r="58" spans="1:16">
      <c r="A58" s="135" t="s">
        <v>34</v>
      </c>
      <c r="B58" s="135"/>
      <c r="C58" s="135"/>
      <c r="D58" s="135">
        <f>'将来負担比率（分子）の構造'!I$49</f>
        <v>5600</v>
      </c>
      <c r="E58" s="135"/>
      <c r="F58" s="135"/>
      <c r="G58" s="135">
        <f>'将来負担比率（分子）の構造'!J$49</f>
        <v>6253</v>
      </c>
      <c r="H58" s="135"/>
      <c r="I58" s="135"/>
      <c r="J58" s="135">
        <f>'将来負担比率（分子）の構造'!K$49</f>
        <v>7864</v>
      </c>
      <c r="K58" s="135"/>
      <c r="L58" s="135"/>
      <c r="M58" s="135">
        <f>'将来負担比率（分子）の構造'!L$49</f>
        <v>9621</v>
      </c>
      <c r="N58" s="135"/>
      <c r="O58" s="135"/>
      <c r="P58" s="135">
        <f>'将来負担比率（分子）の構造'!M$49</f>
        <v>11047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1350</v>
      </c>
      <c r="C61" s="135"/>
      <c r="D61" s="135"/>
      <c r="E61" s="135">
        <f>'将来負担比率（分子）の構造'!J$46</f>
        <v>1350</v>
      </c>
      <c r="F61" s="135"/>
      <c r="G61" s="135"/>
      <c r="H61" s="135">
        <f>'将来負担比率（分子）の構造'!K$46</f>
        <v>1350</v>
      </c>
      <c r="I61" s="135"/>
      <c r="J61" s="135"/>
      <c r="K61" s="135">
        <f>'将来負担比率（分子）の構造'!L$46</f>
        <v>1350</v>
      </c>
      <c r="L61" s="135"/>
      <c r="M61" s="135"/>
      <c r="N61" s="135">
        <f>'将来負担比率（分子）の構造'!M$46</f>
        <v>536</v>
      </c>
      <c r="O61" s="135"/>
      <c r="P61" s="135"/>
    </row>
    <row r="62" spans="1:16">
      <c r="A62" s="135" t="s">
        <v>29</v>
      </c>
      <c r="B62" s="135">
        <f>'将来負担比率（分子）の構造'!I$45</f>
        <v>9328</v>
      </c>
      <c r="C62" s="135"/>
      <c r="D62" s="135"/>
      <c r="E62" s="135">
        <f>'将来負担比率（分子）の構造'!J$45</f>
        <v>8762</v>
      </c>
      <c r="F62" s="135"/>
      <c r="G62" s="135"/>
      <c r="H62" s="135">
        <f>'将来負担比率（分子）の構造'!K$45</f>
        <v>8426</v>
      </c>
      <c r="I62" s="135"/>
      <c r="J62" s="135"/>
      <c r="K62" s="135">
        <f>'将来負担比率（分子）の構造'!L$45</f>
        <v>8090</v>
      </c>
      <c r="L62" s="135"/>
      <c r="M62" s="135"/>
      <c r="N62" s="135">
        <f>'将来負担比率（分子）の構造'!M$45</f>
        <v>7621</v>
      </c>
      <c r="O62" s="135"/>
      <c r="P62" s="135"/>
    </row>
    <row r="63" spans="1:16">
      <c r="A63" s="135" t="s">
        <v>28</v>
      </c>
      <c r="B63" s="135">
        <f>'将来負担比率（分子）の構造'!I$44</f>
        <v>829</v>
      </c>
      <c r="C63" s="135"/>
      <c r="D63" s="135"/>
      <c r="E63" s="135">
        <f>'将来負担比率（分子）の構造'!J$44</f>
        <v>457</v>
      </c>
      <c r="F63" s="135"/>
      <c r="G63" s="135"/>
      <c r="H63" s="135">
        <f>'将来負担比率（分子）の構造'!K$44</f>
        <v>488</v>
      </c>
      <c r="I63" s="135"/>
      <c r="J63" s="135"/>
      <c r="K63" s="135">
        <f>'将来負担比率（分子）の構造'!L$44</f>
        <v>465</v>
      </c>
      <c r="L63" s="135"/>
      <c r="M63" s="135"/>
      <c r="N63" s="135">
        <f>'将来負担比率（分子）の構造'!M$44</f>
        <v>559</v>
      </c>
      <c r="O63" s="135"/>
      <c r="P63" s="135"/>
    </row>
    <row r="64" spans="1:16">
      <c r="A64" s="135" t="s">
        <v>27</v>
      </c>
      <c r="B64" s="135">
        <f>'将来負担比率（分子）の構造'!I$43</f>
        <v>9021</v>
      </c>
      <c r="C64" s="135"/>
      <c r="D64" s="135"/>
      <c r="E64" s="135">
        <f>'将来負担比率（分子）の構造'!J$43</f>
        <v>7607</v>
      </c>
      <c r="F64" s="135"/>
      <c r="G64" s="135"/>
      <c r="H64" s="135">
        <f>'将来負担比率（分子）の構造'!K$43</f>
        <v>6983</v>
      </c>
      <c r="I64" s="135"/>
      <c r="J64" s="135"/>
      <c r="K64" s="135">
        <f>'将来負担比率（分子）の構造'!L$43</f>
        <v>6972</v>
      </c>
      <c r="L64" s="135"/>
      <c r="M64" s="135"/>
      <c r="N64" s="135">
        <f>'将来負担比率（分子）の構造'!M$43</f>
        <v>6969</v>
      </c>
      <c r="O64" s="135"/>
      <c r="P64" s="135"/>
    </row>
    <row r="65" spans="1:16">
      <c r="A65" s="135" t="s">
        <v>26</v>
      </c>
      <c r="B65" s="135">
        <f>'将来負担比率（分子）の構造'!I$42</f>
        <v>1842</v>
      </c>
      <c r="C65" s="135"/>
      <c r="D65" s="135"/>
      <c r="E65" s="135">
        <f>'将来負担比率（分子）の構造'!J$42</f>
        <v>1640</v>
      </c>
      <c r="F65" s="135"/>
      <c r="G65" s="135"/>
      <c r="H65" s="135">
        <f>'将来負担比率（分子）の構造'!K$42</f>
        <v>1257</v>
      </c>
      <c r="I65" s="135"/>
      <c r="J65" s="135"/>
      <c r="K65" s="135">
        <f>'将来負担比率（分子）の構造'!L$42</f>
        <v>1182</v>
      </c>
      <c r="L65" s="135"/>
      <c r="M65" s="135"/>
      <c r="N65" s="135">
        <f>'将来負担比率（分子）の構造'!M$42</f>
        <v>1218</v>
      </c>
      <c r="O65" s="135"/>
      <c r="P65" s="135"/>
    </row>
    <row r="66" spans="1:16">
      <c r="A66" s="135" t="s">
        <v>25</v>
      </c>
      <c r="B66" s="135">
        <f>'将来負担比率（分子）の構造'!I$41</f>
        <v>38648</v>
      </c>
      <c r="C66" s="135"/>
      <c r="D66" s="135"/>
      <c r="E66" s="135">
        <f>'将来負担比率（分子）の構造'!J$41</f>
        <v>42126</v>
      </c>
      <c r="F66" s="135"/>
      <c r="G66" s="135"/>
      <c r="H66" s="135">
        <f>'将来負担比率（分子）の構造'!K$41</f>
        <v>45472</v>
      </c>
      <c r="I66" s="135"/>
      <c r="J66" s="135"/>
      <c r="K66" s="135">
        <f>'将来負担比率（分子）の構造'!L$41</f>
        <v>47321</v>
      </c>
      <c r="L66" s="135"/>
      <c r="M66" s="135"/>
      <c r="N66" s="135">
        <f>'将来負担比率（分子）の構造'!M$41</f>
        <v>53647</v>
      </c>
      <c r="O66" s="135"/>
      <c r="P66" s="135"/>
    </row>
    <row r="67" spans="1:16">
      <c r="A67" s="135" t="s">
        <v>62</v>
      </c>
      <c r="B67" s="135" t="e">
        <f>NA()</f>
        <v>#N/A</v>
      </c>
      <c r="C67" s="135">
        <f>IF(ISNUMBER('将来負担比率（分子）の構造'!I$52), IF('将来負担比率（分子）の構造'!I$52 &lt; 0, 0, '将来負担比率（分子）の構造'!I$52), NA())</f>
        <v>16051</v>
      </c>
      <c r="D67" s="135" t="e">
        <f>NA()</f>
        <v>#N/A</v>
      </c>
      <c r="E67" s="135" t="e">
        <f>NA()</f>
        <v>#N/A</v>
      </c>
      <c r="F67" s="135">
        <f>IF(ISNUMBER('将来負担比率（分子）の構造'!J$52), IF('将来負担比率（分子）の構造'!J$52 &lt; 0, 0, '将来負担比率（分子）の構造'!J$52), NA())</f>
        <v>13162</v>
      </c>
      <c r="G67" s="135" t="e">
        <f>NA()</f>
        <v>#N/A</v>
      </c>
      <c r="H67" s="135" t="e">
        <f>NA()</f>
        <v>#N/A</v>
      </c>
      <c r="I67" s="135">
        <f>IF(ISNUMBER('将来負担比率（分子）の構造'!K$52), IF('将来負担比率（分子）の構造'!K$52 &lt; 0, 0, '将来負担比率（分子）の構造'!K$52), NA())</f>
        <v>11409</v>
      </c>
      <c r="J67" s="135" t="e">
        <f>NA()</f>
        <v>#N/A</v>
      </c>
      <c r="K67" s="135" t="e">
        <f>NA()</f>
        <v>#N/A</v>
      </c>
      <c r="L67" s="135">
        <f>IF(ISNUMBER('将来負担比率（分子）の構造'!L$52), IF('将来負担比率（分子）の構造'!L$52 &lt; 0, 0, '将来負担比率（分子）の構造'!L$52), NA())</f>
        <v>9455</v>
      </c>
      <c r="M67" s="135" t="e">
        <f>NA()</f>
        <v>#N/A</v>
      </c>
      <c r="N67" s="135" t="e">
        <f>NA()</f>
        <v>#N/A</v>
      </c>
      <c r="O67" s="135">
        <f>IF(ISNUMBER('将来負担比率（分子）の構造'!M$52), IF('将来負担比率（分子）の構造'!M$52 &lt; 0, 0, '将来負担比率（分子）の構造'!M$52), NA())</f>
        <v>12695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14268312</v>
      </c>
      <c r="S5" s="639"/>
      <c r="T5" s="639"/>
      <c r="U5" s="639"/>
      <c r="V5" s="639"/>
      <c r="W5" s="639"/>
      <c r="X5" s="639"/>
      <c r="Y5" s="686"/>
      <c r="Z5" s="699">
        <v>29.6</v>
      </c>
      <c r="AA5" s="699"/>
      <c r="AB5" s="699"/>
      <c r="AC5" s="699"/>
      <c r="AD5" s="700">
        <v>14268312</v>
      </c>
      <c r="AE5" s="700"/>
      <c r="AF5" s="700"/>
      <c r="AG5" s="700"/>
      <c r="AH5" s="700"/>
      <c r="AI5" s="700"/>
      <c r="AJ5" s="700"/>
      <c r="AK5" s="700"/>
      <c r="AL5" s="687">
        <v>63.1</v>
      </c>
      <c r="AM5" s="656"/>
      <c r="AN5" s="656"/>
      <c r="AO5" s="688"/>
      <c r="AP5" s="675" t="s">
        <v>207</v>
      </c>
      <c r="AQ5" s="676"/>
      <c r="AR5" s="676"/>
      <c r="AS5" s="676"/>
      <c r="AT5" s="676"/>
      <c r="AU5" s="676"/>
      <c r="AV5" s="676"/>
      <c r="AW5" s="676"/>
      <c r="AX5" s="676"/>
      <c r="AY5" s="676"/>
      <c r="AZ5" s="676"/>
      <c r="BA5" s="676"/>
      <c r="BB5" s="676"/>
      <c r="BC5" s="676"/>
      <c r="BD5" s="676"/>
      <c r="BE5" s="676"/>
      <c r="BF5" s="677"/>
      <c r="BG5" s="588">
        <v>14242577</v>
      </c>
      <c r="BH5" s="589"/>
      <c r="BI5" s="589"/>
      <c r="BJ5" s="589"/>
      <c r="BK5" s="589"/>
      <c r="BL5" s="589"/>
      <c r="BM5" s="589"/>
      <c r="BN5" s="590"/>
      <c r="BO5" s="641">
        <v>99.8</v>
      </c>
      <c r="BP5" s="641"/>
      <c r="BQ5" s="641"/>
      <c r="BR5" s="641"/>
      <c r="BS5" s="642">
        <v>306133</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299364</v>
      </c>
      <c r="S6" s="589"/>
      <c r="T6" s="589"/>
      <c r="U6" s="589"/>
      <c r="V6" s="589"/>
      <c r="W6" s="589"/>
      <c r="X6" s="589"/>
      <c r="Y6" s="590"/>
      <c r="Z6" s="641">
        <v>0.6</v>
      </c>
      <c r="AA6" s="641"/>
      <c r="AB6" s="641"/>
      <c r="AC6" s="641"/>
      <c r="AD6" s="642">
        <v>299364</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14242577</v>
      </c>
      <c r="BH6" s="589"/>
      <c r="BI6" s="589"/>
      <c r="BJ6" s="589"/>
      <c r="BK6" s="589"/>
      <c r="BL6" s="589"/>
      <c r="BM6" s="589"/>
      <c r="BN6" s="590"/>
      <c r="BO6" s="641">
        <v>99.8</v>
      </c>
      <c r="BP6" s="641"/>
      <c r="BQ6" s="641"/>
      <c r="BR6" s="641"/>
      <c r="BS6" s="642">
        <v>306133</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359732</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359732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48589</v>
      </c>
      <c r="S7" s="589"/>
      <c r="T7" s="589"/>
      <c r="U7" s="589"/>
      <c r="V7" s="589"/>
      <c r="W7" s="589"/>
      <c r="X7" s="589"/>
      <c r="Y7" s="590"/>
      <c r="Z7" s="641">
        <v>0.1</v>
      </c>
      <c r="AA7" s="641"/>
      <c r="AB7" s="641"/>
      <c r="AC7" s="641"/>
      <c r="AD7" s="642">
        <v>48589</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7316781</v>
      </c>
      <c r="BH7" s="589"/>
      <c r="BI7" s="589"/>
      <c r="BJ7" s="589"/>
      <c r="BK7" s="589"/>
      <c r="BL7" s="589"/>
      <c r="BM7" s="589"/>
      <c r="BN7" s="590"/>
      <c r="BO7" s="641">
        <v>51.3</v>
      </c>
      <c r="BP7" s="641"/>
      <c r="BQ7" s="641"/>
      <c r="BR7" s="641"/>
      <c r="BS7" s="642">
        <v>306133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5566172</v>
      </c>
      <c r="CS7" s="589"/>
      <c r="CT7" s="589"/>
      <c r="CU7" s="589"/>
      <c r="CV7" s="589"/>
      <c r="CW7" s="589"/>
      <c r="CX7" s="589"/>
      <c r="CY7" s="590"/>
      <c r="CZ7" s="641">
        <v>11.8</v>
      </c>
      <c r="DA7" s="641"/>
      <c r="DB7" s="641"/>
      <c r="DC7" s="641"/>
      <c r="DD7" s="594">
        <v>523744</v>
      </c>
      <c r="DE7" s="589"/>
      <c r="DF7" s="589"/>
      <c r="DG7" s="589"/>
      <c r="DH7" s="589"/>
      <c r="DI7" s="589"/>
      <c r="DJ7" s="589"/>
      <c r="DK7" s="589"/>
      <c r="DL7" s="589"/>
      <c r="DM7" s="589"/>
      <c r="DN7" s="589"/>
      <c r="DO7" s="589"/>
      <c r="DP7" s="590"/>
      <c r="DQ7" s="594">
        <v>4714568</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141248</v>
      </c>
      <c r="S8" s="589"/>
      <c r="T8" s="589"/>
      <c r="U8" s="589"/>
      <c r="V8" s="589"/>
      <c r="W8" s="589"/>
      <c r="X8" s="589"/>
      <c r="Y8" s="590"/>
      <c r="Z8" s="641">
        <v>0.3</v>
      </c>
      <c r="AA8" s="641"/>
      <c r="AB8" s="641"/>
      <c r="AC8" s="641"/>
      <c r="AD8" s="642">
        <v>141248</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187562</v>
      </c>
      <c r="BH8" s="589"/>
      <c r="BI8" s="589"/>
      <c r="BJ8" s="589"/>
      <c r="BK8" s="589"/>
      <c r="BL8" s="589"/>
      <c r="BM8" s="589"/>
      <c r="BN8" s="590"/>
      <c r="BO8" s="641">
        <v>1.3</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16994255</v>
      </c>
      <c r="CS8" s="589"/>
      <c r="CT8" s="589"/>
      <c r="CU8" s="589"/>
      <c r="CV8" s="589"/>
      <c r="CW8" s="589"/>
      <c r="CX8" s="589"/>
      <c r="CY8" s="590"/>
      <c r="CZ8" s="641">
        <v>36</v>
      </c>
      <c r="DA8" s="641"/>
      <c r="DB8" s="641"/>
      <c r="DC8" s="641"/>
      <c r="DD8" s="594">
        <v>1199992</v>
      </c>
      <c r="DE8" s="589"/>
      <c r="DF8" s="589"/>
      <c r="DG8" s="589"/>
      <c r="DH8" s="589"/>
      <c r="DI8" s="589"/>
      <c r="DJ8" s="589"/>
      <c r="DK8" s="589"/>
      <c r="DL8" s="589"/>
      <c r="DM8" s="589"/>
      <c r="DN8" s="589"/>
      <c r="DO8" s="589"/>
      <c r="DP8" s="590"/>
      <c r="DQ8" s="594">
        <v>8375963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70688</v>
      </c>
      <c r="S9" s="589"/>
      <c r="T9" s="589"/>
      <c r="U9" s="589"/>
      <c r="V9" s="589"/>
      <c r="W9" s="589"/>
      <c r="X9" s="589"/>
      <c r="Y9" s="590"/>
      <c r="Z9" s="641">
        <v>0.1</v>
      </c>
      <c r="AA9" s="641"/>
      <c r="AB9" s="641"/>
      <c r="AC9" s="641"/>
      <c r="AD9" s="642">
        <v>70688</v>
      </c>
      <c r="AE9" s="642"/>
      <c r="AF9" s="642"/>
      <c r="AG9" s="642"/>
      <c r="AH9" s="642"/>
      <c r="AI9" s="642"/>
      <c r="AJ9" s="642"/>
      <c r="AK9" s="642"/>
      <c r="AL9" s="611">
        <v>0.3</v>
      </c>
      <c r="AM9" s="643"/>
      <c r="AN9" s="643"/>
      <c r="AO9" s="644"/>
      <c r="AP9" s="585" t="s">
        <v>223</v>
      </c>
      <c r="AQ9" s="586"/>
      <c r="AR9" s="586"/>
      <c r="AS9" s="586"/>
      <c r="AT9" s="586"/>
      <c r="AU9" s="586"/>
      <c r="AV9" s="586"/>
      <c r="AW9" s="586"/>
      <c r="AX9" s="586"/>
      <c r="AY9" s="586"/>
      <c r="AZ9" s="586"/>
      <c r="BA9" s="586"/>
      <c r="BB9" s="586"/>
      <c r="BC9" s="586"/>
      <c r="BD9" s="586"/>
      <c r="BE9" s="586"/>
      <c r="BF9" s="587"/>
      <c r="BG9" s="588">
        <v>4969820</v>
      </c>
      <c r="BH9" s="589"/>
      <c r="BI9" s="589"/>
      <c r="BJ9" s="589"/>
      <c r="BK9" s="589"/>
      <c r="BL9" s="589"/>
      <c r="BM9" s="589"/>
      <c r="BN9" s="590"/>
      <c r="BO9" s="641">
        <v>34.799999999999997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3124482</v>
      </c>
      <c r="CS9" s="589"/>
      <c r="CT9" s="589"/>
      <c r="CU9" s="589"/>
      <c r="CV9" s="589"/>
      <c r="CW9" s="589"/>
      <c r="CX9" s="589"/>
      <c r="CY9" s="590"/>
      <c r="CZ9" s="641">
        <v>6.6</v>
      </c>
      <c r="DA9" s="641"/>
      <c r="DB9" s="641"/>
      <c r="DC9" s="641"/>
      <c r="DD9" s="594">
        <v>250377</v>
      </c>
      <c r="DE9" s="589"/>
      <c r="DF9" s="589"/>
      <c r="DG9" s="589"/>
      <c r="DH9" s="589"/>
      <c r="DI9" s="589"/>
      <c r="DJ9" s="589"/>
      <c r="DK9" s="589"/>
      <c r="DL9" s="589"/>
      <c r="DM9" s="589"/>
      <c r="DN9" s="589"/>
      <c r="DO9" s="589"/>
      <c r="DP9" s="590"/>
      <c r="DQ9" s="594">
        <v>2460193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1255853</v>
      </c>
      <c r="S10" s="589"/>
      <c r="T10" s="589"/>
      <c r="U10" s="589"/>
      <c r="V10" s="589"/>
      <c r="W10" s="589"/>
      <c r="X10" s="589"/>
      <c r="Y10" s="590"/>
      <c r="Z10" s="641">
        <v>2.6</v>
      </c>
      <c r="AA10" s="641"/>
      <c r="AB10" s="641"/>
      <c r="AC10" s="641"/>
      <c r="AD10" s="642">
        <v>1255853</v>
      </c>
      <c r="AE10" s="642"/>
      <c r="AF10" s="642"/>
      <c r="AG10" s="642"/>
      <c r="AH10" s="642"/>
      <c r="AI10" s="642"/>
      <c r="AJ10" s="642"/>
      <c r="AK10" s="642"/>
      <c r="AL10" s="611">
        <v>5.6</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284336</v>
      </c>
      <c r="BH10" s="589"/>
      <c r="BI10" s="589"/>
      <c r="BJ10" s="589"/>
      <c r="BK10" s="589"/>
      <c r="BL10" s="589"/>
      <c r="BM10" s="589"/>
      <c r="BN10" s="590"/>
      <c r="BO10" s="641">
        <v>2</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131118</v>
      </c>
      <c r="CS10" s="589"/>
      <c r="CT10" s="589"/>
      <c r="CU10" s="589"/>
      <c r="CV10" s="589"/>
      <c r="CW10" s="589"/>
      <c r="CX10" s="589"/>
      <c r="CY10" s="590"/>
      <c r="CZ10" s="641">
        <v>0.3</v>
      </c>
      <c r="DA10" s="641"/>
      <c r="DB10" s="641"/>
      <c r="DC10" s="641"/>
      <c r="DD10" s="594" t="s">
        <v>220</v>
      </c>
      <c r="DE10" s="589"/>
      <c r="DF10" s="589"/>
      <c r="DG10" s="589"/>
      <c r="DH10" s="589"/>
      <c r="DI10" s="589"/>
      <c r="DJ10" s="589"/>
      <c r="DK10" s="589"/>
      <c r="DL10" s="589"/>
      <c r="DM10" s="589"/>
      <c r="DN10" s="589"/>
      <c r="DO10" s="589"/>
      <c r="DP10" s="590"/>
      <c r="DQ10" s="594">
        <v>4320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7496</v>
      </c>
      <c r="S11" s="589"/>
      <c r="T11" s="589"/>
      <c r="U11" s="589"/>
      <c r="V11" s="589"/>
      <c r="W11" s="589"/>
      <c r="X11" s="589"/>
      <c r="Y11" s="590"/>
      <c r="Z11" s="641">
        <v>0</v>
      </c>
      <c r="AA11" s="641"/>
      <c r="AB11" s="641"/>
      <c r="AC11" s="641"/>
      <c r="AD11" s="642">
        <v>7496</v>
      </c>
      <c r="AE11" s="642"/>
      <c r="AF11" s="642"/>
      <c r="AG11" s="642"/>
      <c r="AH11" s="642"/>
      <c r="AI11" s="642"/>
      <c r="AJ11" s="642"/>
      <c r="AK11" s="642"/>
      <c r="AL11" s="611">
        <v>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1875063</v>
      </c>
      <c r="BH11" s="589"/>
      <c r="BI11" s="589"/>
      <c r="BJ11" s="589"/>
      <c r="BK11" s="589"/>
      <c r="BL11" s="589"/>
      <c r="BM11" s="589"/>
      <c r="BN11" s="590"/>
      <c r="BO11" s="641">
        <v>13.1</v>
      </c>
      <c r="BP11" s="641"/>
      <c r="BQ11" s="641"/>
      <c r="BR11" s="641"/>
      <c r="BS11" s="594">
        <v>306133</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677457</v>
      </c>
      <c r="CS11" s="589"/>
      <c r="CT11" s="589"/>
      <c r="CU11" s="589"/>
      <c r="CV11" s="589"/>
      <c r="CW11" s="589"/>
      <c r="CX11" s="589"/>
      <c r="CY11" s="590"/>
      <c r="CZ11" s="641">
        <v>1.4</v>
      </c>
      <c r="DA11" s="641"/>
      <c r="DB11" s="641"/>
      <c r="DC11" s="641"/>
      <c r="DD11" s="594">
        <v>167752</v>
      </c>
      <c r="DE11" s="589"/>
      <c r="DF11" s="589"/>
      <c r="DG11" s="589"/>
      <c r="DH11" s="589"/>
      <c r="DI11" s="589"/>
      <c r="DJ11" s="589"/>
      <c r="DK11" s="589"/>
      <c r="DL11" s="589"/>
      <c r="DM11" s="589"/>
      <c r="DN11" s="589"/>
      <c r="DO11" s="589"/>
      <c r="DP11" s="590"/>
      <c r="DQ11" s="594">
        <v>505073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5814180</v>
      </c>
      <c r="BH12" s="589"/>
      <c r="BI12" s="589"/>
      <c r="BJ12" s="589"/>
      <c r="BK12" s="589"/>
      <c r="BL12" s="589"/>
      <c r="BM12" s="589"/>
      <c r="BN12" s="590"/>
      <c r="BO12" s="641">
        <v>40.700000000000003</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428645</v>
      </c>
      <c r="CS12" s="589"/>
      <c r="CT12" s="589"/>
      <c r="CU12" s="589"/>
      <c r="CV12" s="589"/>
      <c r="CW12" s="589"/>
      <c r="CX12" s="589"/>
      <c r="CY12" s="590"/>
      <c r="CZ12" s="641">
        <v>0.9</v>
      </c>
      <c r="DA12" s="641"/>
      <c r="DB12" s="641"/>
      <c r="DC12" s="641"/>
      <c r="DD12" s="594" t="s">
        <v>220</v>
      </c>
      <c r="DE12" s="589"/>
      <c r="DF12" s="589"/>
      <c r="DG12" s="589"/>
      <c r="DH12" s="589"/>
      <c r="DI12" s="589"/>
      <c r="DJ12" s="589"/>
      <c r="DK12" s="589"/>
      <c r="DL12" s="589"/>
      <c r="DM12" s="589"/>
      <c r="DN12" s="589"/>
      <c r="DO12" s="589"/>
      <c r="DP12" s="590"/>
      <c r="DQ12" s="594">
        <v>203662</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40202</v>
      </c>
      <c r="S13" s="589"/>
      <c r="T13" s="589"/>
      <c r="U13" s="589"/>
      <c r="V13" s="589"/>
      <c r="W13" s="589"/>
      <c r="X13" s="589"/>
      <c r="Y13" s="590"/>
      <c r="Z13" s="641">
        <v>0.1</v>
      </c>
      <c r="AA13" s="641"/>
      <c r="AB13" s="641"/>
      <c r="AC13" s="641"/>
      <c r="AD13" s="642">
        <v>40202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5804048</v>
      </c>
      <c r="BH13" s="589"/>
      <c r="BI13" s="589"/>
      <c r="BJ13" s="589"/>
      <c r="BK13" s="589"/>
      <c r="BL13" s="589"/>
      <c r="BM13" s="589"/>
      <c r="BN13" s="590"/>
      <c r="BO13" s="641">
        <v>40.700000000000003</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2816802</v>
      </c>
      <c r="CS13" s="589"/>
      <c r="CT13" s="589"/>
      <c r="CU13" s="589"/>
      <c r="CV13" s="589"/>
      <c r="CW13" s="589"/>
      <c r="CX13" s="589"/>
      <c r="CY13" s="590"/>
      <c r="CZ13" s="641">
        <v>6</v>
      </c>
      <c r="DA13" s="641"/>
      <c r="DB13" s="641"/>
      <c r="DC13" s="641"/>
      <c r="DD13" s="594">
        <v>1607238</v>
      </c>
      <c r="DE13" s="589"/>
      <c r="DF13" s="589"/>
      <c r="DG13" s="589"/>
      <c r="DH13" s="589"/>
      <c r="DI13" s="589"/>
      <c r="DJ13" s="589"/>
      <c r="DK13" s="589"/>
      <c r="DL13" s="589"/>
      <c r="DM13" s="589"/>
      <c r="DN13" s="589"/>
      <c r="DO13" s="589"/>
      <c r="DP13" s="590"/>
      <c r="DQ13" s="594">
        <v>1781873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282397</v>
      </c>
      <c r="BH14" s="589"/>
      <c r="BI14" s="589"/>
      <c r="BJ14" s="589"/>
      <c r="BK14" s="589"/>
      <c r="BL14" s="589"/>
      <c r="BM14" s="589"/>
      <c r="BN14" s="590"/>
      <c r="BO14" s="641">
        <v>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1432188</v>
      </c>
      <c r="CS14" s="589"/>
      <c r="CT14" s="589"/>
      <c r="CU14" s="589"/>
      <c r="CV14" s="589"/>
      <c r="CW14" s="589"/>
      <c r="CX14" s="589"/>
      <c r="CY14" s="590"/>
      <c r="CZ14" s="641">
        <v>3</v>
      </c>
      <c r="DA14" s="641"/>
      <c r="DB14" s="641"/>
      <c r="DC14" s="641"/>
      <c r="DD14" s="594">
        <v>211937</v>
      </c>
      <c r="DE14" s="589"/>
      <c r="DF14" s="589"/>
      <c r="DG14" s="589"/>
      <c r="DH14" s="589"/>
      <c r="DI14" s="589"/>
      <c r="DJ14" s="589"/>
      <c r="DK14" s="589"/>
      <c r="DL14" s="589"/>
      <c r="DM14" s="589"/>
      <c r="DN14" s="589"/>
      <c r="DO14" s="589"/>
      <c r="DP14" s="590"/>
      <c r="DQ14" s="594">
        <v>1151940</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65358</v>
      </c>
      <c r="S15" s="589"/>
      <c r="T15" s="589"/>
      <c r="U15" s="589"/>
      <c r="V15" s="589"/>
      <c r="W15" s="589"/>
      <c r="X15" s="589"/>
      <c r="Y15" s="590"/>
      <c r="Z15" s="641">
        <v>0.1</v>
      </c>
      <c r="AA15" s="641"/>
      <c r="AB15" s="641"/>
      <c r="AC15" s="641"/>
      <c r="AD15" s="642">
        <v>65358</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829219</v>
      </c>
      <c r="BH15" s="589"/>
      <c r="BI15" s="589"/>
      <c r="BJ15" s="589"/>
      <c r="BK15" s="589"/>
      <c r="BL15" s="589"/>
      <c r="BM15" s="589"/>
      <c r="BN15" s="590"/>
      <c r="BO15" s="641">
        <v>5.8</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11843882</v>
      </c>
      <c r="CS15" s="589"/>
      <c r="CT15" s="589"/>
      <c r="CU15" s="589"/>
      <c r="CV15" s="589"/>
      <c r="CW15" s="589"/>
      <c r="CX15" s="589"/>
      <c r="CY15" s="590"/>
      <c r="CZ15" s="641">
        <v>25.1</v>
      </c>
      <c r="DA15" s="641"/>
      <c r="DB15" s="641"/>
      <c r="DC15" s="641"/>
      <c r="DD15" s="594">
        <v>8537415</v>
      </c>
      <c r="DE15" s="589"/>
      <c r="DF15" s="589"/>
      <c r="DG15" s="589"/>
      <c r="DH15" s="589"/>
      <c r="DI15" s="589"/>
      <c r="DJ15" s="589"/>
      <c r="DK15" s="589"/>
      <c r="DL15" s="589"/>
      <c r="DM15" s="589"/>
      <c r="DN15" s="589"/>
      <c r="DO15" s="589"/>
      <c r="DP15" s="590"/>
      <c r="DQ15" s="594">
        <v>3584245</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6634794</v>
      </c>
      <c r="S16" s="589"/>
      <c r="T16" s="589"/>
      <c r="U16" s="589"/>
      <c r="V16" s="589"/>
      <c r="W16" s="589"/>
      <c r="X16" s="589"/>
      <c r="Y16" s="590"/>
      <c r="Z16" s="641">
        <v>13.8</v>
      </c>
      <c r="AA16" s="641"/>
      <c r="AB16" s="641"/>
      <c r="AC16" s="641"/>
      <c r="AD16" s="642">
        <v>6233205</v>
      </c>
      <c r="AE16" s="642"/>
      <c r="AF16" s="642"/>
      <c r="AG16" s="642"/>
      <c r="AH16" s="642"/>
      <c r="AI16" s="642"/>
      <c r="AJ16" s="642"/>
      <c r="AK16" s="642"/>
      <c r="AL16" s="611">
        <v>27.6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14060</v>
      </c>
      <c r="CS16" s="589"/>
      <c r="CT16" s="589"/>
      <c r="CU16" s="589"/>
      <c r="CV16" s="589"/>
      <c r="CW16" s="589"/>
      <c r="CX16" s="589"/>
      <c r="CY16" s="590"/>
      <c r="CZ16" s="641">
        <v>0</v>
      </c>
      <c r="DA16" s="641"/>
      <c r="DB16" s="641"/>
      <c r="DC16" s="641"/>
      <c r="DD16" s="594" t="s">
        <v>220</v>
      </c>
      <c r="DE16" s="589"/>
      <c r="DF16" s="589"/>
      <c r="DG16" s="589"/>
      <c r="DH16" s="589"/>
      <c r="DI16" s="589"/>
      <c r="DJ16" s="589"/>
      <c r="DK16" s="589"/>
      <c r="DL16" s="589"/>
      <c r="DM16" s="589"/>
      <c r="DN16" s="589"/>
      <c r="DO16" s="589"/>
      <c r="DP16" s="590"/>
      <c r="DQ16" s="594">
        <v>8207</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6233205</v>
      </c>
      <c r="S17" s="589"/>
      <c r="T17" s="589"/>
      <c r="U17" s="589"/>
      <c r="V17" s="589"/>
      <c r="W17" s="589"/>
      <c r="X17" s="589"/>
      <c r="Y17" s="590"/>
      <c r="Z17" s="641">
        <v>12.9</v>
      </c>
      <c r="AA17" s="641"/>
      <c r="AB17" s="641"/>
      <c r="AC17" s="641"/>
      <c r="AD17" s="642">
        <v>6233205</v>
      </c>
      <c r="AE17" s="642"/>
      <c r="AF17" s="642"/>
      <c r="AG17" s="642"/>
      <c r="AH17" s="642"/>
      <c r="AI17" s="642"/>
      <c r="AJ17" s="642"/>
      <c r="AK17" s="642"/>
      <c r="AL17" s="611">
        <v>27.6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3773638</v>
      </c>
      <c r="CS17" s="589"/>
      <c r="CT17" s="589"/>
      <c r="CU17" s="589"/>
      <c r="CV17" s="589"/>
      <c r="CW17" s="589"/>
      <c r="CX17" s="589"/>
      <c r="CY17" s="590"/>
      <c r="CZ17" s="641">
        <v>8</v>
      </c>
      <c r="DA17" s="641"/>
      <c r="DB17" s="641"/>
      <c r="DC17" s="641"/>
      <c r="DD17" s="594" t="s">
        <v>220</v>
      </c>
      <c r="DE17" s="589"/>
      <c r="DF17" s="589"/>
      <c r="DG17" s="589"/>
      <c r="DH17" s="589"/>
      <c r="DI17" s="589"/>
      <c r="DJ17" s="589"/>
      <c r="DK17" s="589"/>
      <c r="DL17" s="589"/>
      <c r="DM17" s="589"/>
      <c r="DN17" s="589"/>
      <c r="DO17" s="589"/>
      <c r="DP17" s="590"/>
      <c r="DQ17" s="594">
        <v>3713087</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401588</v>
      </c>
      <c r="S18" s="589"/>
      <c r="T18" s="589"/>
      <c r="U18" s="589"/>
      <c r="V18" s="589"/>
      <c r="W18" s="589"/>
      <c r="X18" s="589"/>
      <c r="Y18" s="590"/>
      <c r="Z18" s="641">
        <v>0.8</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25735</v>
      </c>
      <c r="BH19" s="589"/>
      <c r="BI19" s="589"/>
      <c r="BJ19" s="589"/>
      <c r="BK19" s="589"/>
      <c r="BL19" s="589"/>
      <c r="BM19" s="589"/>
      <c r="BN19" s="590"/>
      <c r="BO19" s="641">
        <v>0.2</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22831904</v>
      </c>
      <c r="S20" s="589"/>
      <c r="T20" s="589"/>
      <c r="U20" s="589"/>
      <c r="V20" s="589"/>
      <c r="W20" s="589"/>
      <c r="X20" s="589"/>
      <c r="Y20" s="590"/>
      <c r="Z20" s="641">
        <v>47.4</v>
      </c>
      <c r="AA20" s="641"/>
      <c r="AB20" s="641"/>
      <c r="AC20" s="641"/>
      <c r="AD20" s="642">
        <v>22430315</v>
      </c>
      <c r="AE20" s="642"/>
      <c r="AF20" s="642"/>
      <c r="AG20" s="642"/>
      <c r="AH20" s="642"/>
      <c r="AI20" s="642"/>
      <c r="AJ20" s="642"/>
      <c r="AK20" s="642"/>
      <c r="AL20" s="611">
        <v>99.2</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25735</v>
      </c>
      <c r="BH20" s="589"/>
      <c r="BI20" s="589"/>
      <c r="BJ20" s="589"/>
      <c r="BK20" s="589"/>
      <c r="BL20" s="589"/>
      <c r="BM20" s="589"/>
      <c r="BN20" s="590"/>
      <c r="BO20" s="641">
        <v>0.2</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47162431</v>
      </c>
      <c r="CS20" s="589"/>
      <c r="CT20" s="589"/>
      <c r="CU20" s="589"/>
      <c r="CV20" s="589"/>
      <c r="CW20" s="589"/>
      <c r="CX20" s="589"/>
      <c r="CY20" s="590"/>
      <c r="CZ20" s="641">
        <v>100</v>
      </c>
      <c r="DA20" s="641"/>
      <c r="DB20" s="641"/>
      <c r="DC20" s="641"/>
      <c r="DD20" s="594">
        <v>12498455</v>
      </c>
      <c r="DE20" s="589"/>
      <c r="DF20" s="589"/>
      <c r="DG20" s="589"/>
      <c r="DH20" s="589"/>
      <c r="DI20" s="589"/>
      <c r="DJ20" s="589"/>
      <c r="DK20" s="589"/>
      <c r="DL20" s="589"/>
      <c r="DM20" s="589"/>
      <c r="DN20" s="589"/>
      <c r="DO20" s="589"/>
      <c r="DP20" s="590"/>
      <c r="DQ20" s="594">
        <v>26862863</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27530</v>
      </c>
      <c r="S21" s="589"/>
      <c r="T21" s="589"/>
      <c r="U21" s="589"/>
      <c r="V21" s="589"/>
      <c r="W21" s="589"/>
      <c r="X21" s="589"/>
      <c r="Y21" s="590"/>
      <c r="Z21" s="641">
        <v>0.1</v>
      </c>
      <c r="AA21" s="641"/>
      <c r="AB21" s="641"/>
      <c r="AC21" s="641"/>
      <c r="AD21" s="642">
        <v>27530</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25735</v>
      </c>
      <c r="BH21" s="589"/>
      <c r="BI21" s="589"/>
      <c r="BJ21" s="589"/>
      <c r="BK21" s="589"/>
      <c r="BL21" s="589"/>
      <c r="BM21" s="589"/>
      <c r="BN21" s="590"/>
      <c r="BO21" s="641">
        <v>0.2</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435544</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872056</v>
      </c>
      <c r="S23" s="589"/>
      <c r="T23" s="589"/>
      <c r="U23" s="589"/>
      <c r="V23" s="589"/>
      <c r="W23" s="589"/>
      <c r="X23" s="589"/>
      <c r="Y23" s="590"/>
      <c r="Z23" s="641">
        <v>1.8</v>
      </c>
      <c r="AA23" s="641"/>
      <c r="AB23" s="641"/>
      <c r="AC23" s="641"/>
      <c r="AD23" s="642">
        <v>64843</v>
      </c>
      <c r="AE23" s="642"/>
      <c r="AF23" s="642"/>
      <c r="AG23" s="642"/>
      <c r="AH23" s="642"/>
      <c r="AI23" s="642"/>
      <c r="AJ23" s="642"/>
      <c r="AK23" s="642"/>
      <c r="AL23" s="611">
        <v>0.3</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351998</v>
      </c>
      <c r="S24" s="589"/>
      <c r="T24" s="589"/>
      <c r="U24" s="589"/>
      <c r="V24" s="589"/>
      <c r="W24" s="589"/>
      <c r="X24" s="589"/>
      <c r="Y24" s="590"/>
      <c r="Z24" s="641">
        <v>0.7</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20675357</v>
      </c>
      <c r="CS24" s="639"/>
      <c r="CT24" s="639"/>
      <c r="CU24" s="639"/>
      <c r="CV24" s="639"/>
      <c r="CW24" s="639"/>
      <c r="CX24" s="639"/>
      <c r="CY24" s="686"/>
      <c r="CZ24" s="690">
        <v>43.8</v>
      </c>
      <c r="DA24" s="691"/>
      <c r="DB24" s="691"/>
      <c r="DC24" s="692"/>
      <c r="DD24" s="685">
        <v>13830377</v>
      </c>
      <c r="DE24" s="639"/>
      <c r="DF24" s="639"/>
      <c r="DG24" s="639"/>
      <c r="DH24" s="639"/>
      <c r="DI24" s="639"/>
      <c r="DJ24" s="639"/>
      <c r="DK24" s="686"/>
      <c r="DL24" s="685">
        <v>13648536</v>
      </c>
      <c r="DM24" s="639"/>
      <c r="DN24" s="639"/>
      <c r="DO24" s="639"/>
      <c r="DP24" s="639"/>
      <c r="DQ24" s="639"/>
      <c r="DR24" s="639"/>
      <c r="DS24" s="639"/>
      <c r="DT24" s="639"/>
      <c r="DU24" s="639"/>
      <c r="DV24" s="686"/>
      <c r="DW24" s="687">
        <v>55.7</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7673002</v>
      </c>
      <c r="S25" s="589"/>
      <c r="T25" s="589"/>
      <c r="U25" s="589"/>
      <c r="V25" s="589"/>
      <c r="W25" s="589"/>
      <c r="X25" s="589"/>
      <c r="Y25" s="590"/>
      <c r="Z25" s="641">
        <v>15.9</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7044203</v>
      </c>
      <c r="CS25" s="607"/>
      <c r="CT25" s="607"/>
      <c r="CU25" s="607"/>
      <c r="CV25" s="607"/>
      <c r="CW25" s="607"/>
      <c r="CX25" s="607"/>
      <c r="CY25" s="608"/>
      <c r="CZ25" s="591">
        <v>14.9</v>
      </c>
      <c r="DA25" s="609"/>
      <c r="DB25" s="609"/>
      <c r="DC25" s="610"/>
      <c r="DD25" s="594">
        <v>6568781</v>
      </c>
      <c r="DE25" s="607"/>
      <c r="DF25" s="607"/>
      <c r="DG25" s="607"/>
      <c r="DH25" s="607"/>
      <c r="DI25" s="607"/>
      <c r="DJ25" s="607"/>
      <c r="DK25" s="608"/>
      <c r="DL25" s="594">
        <v>6396195</v>
      </c>
      <c r="DM25" s="607"/>
      <c r="DN25" s="607"/>
      <c r="DO25" s="607"/>
      <c r="DP25" s="607"/>
      <c r="DQ25" s="607"/>
      <c r="DR25" s="607"/>
      <c r="DS25" s="607"/>
      <c r="DT25" s="607"/>
      <c r="DU25" s="607"/>
      <c r="DV25" s="608"/>
      <c r="DW25" s="611">
        <v>26.1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4733443</v>
      </c>
      <c r="CS26" s="589"/>
      <c r="CT26" s="589"/>
      <c r="CU26" s="589"/>
      <c r="CV26" s="589"/>
      <c r="CW26" s="589"/>
      <c r="CX26" s="589"/>
      <c r="CY26" s="590"/>
      <c r="CZ26" s="591">
        <v>10</v>
      </c>
      <c r="DA26" s="609"/>
      <c r="DB26" s="609"/>
      <c r="DC26" s="610"/>
      <c r="DD26" s="594">
        <v>4320644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2726104</v>
      </c>
      <c r="S27" s="589"/>
      <c r="T27" s="589"/>
      <c r="U27" s="589"/>
      <c r="V27" s="589"/>
      <c r="W27" s="589"/>
      <c r="X27" s="589"/>
      <c r="Y27" s="590"/>
      <c r="Z27" s="641">
        <v>5.7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14268312</v>
      </c>
      <c r="BH27" s="589"/>
      <c r="BI27" s="589"/>
      <c r="BJ27" s="589"/>
      <c r="BK27" s="589"/>
      <c r="BL27" s="589"/>
      <c r="BM27" s="589"/>
      <c r="BN27" s="590"/>
      <c r="BO27" s="641">
        <v>100</v>
      </c>
      <c r="BP27" s="641"/>
      <c r="BQ27" s="641"/>
      <c r="BR27" s="641"/>
      <c r="BS27" s="594">
        <v>306133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9857516</v>
      </c>
      <c r="CS27" s="607"/>
      <c r="CT27" s="607"/>
      <c r="CU27" s="607"/>
      <c r="CV27" s="607"/>
      <c r="CW27" s="607"/>
      <c r="CX27" s="607"/>
      <c r="CY27" s="608"/>
      <c r="CZ27" s="591">
        <v>20.9</v>
      </c>
      <c r="DA27" s="609"/>
      <c r="DB27" s="609"/>
      <c r="DC27" s="610"/>
      <c r="DD27" s="594">
        <v>3548509</v>
      </c>
      <c r="DE27" s="607"/>
      <c r="DF27" s="607"/>
      <c r="DG27" s="607"/>
      <c r="DH27" s="607"/>
      <c r="DI27" s="607"/>
      <c r="DJ27" s="607"/>
      <c r="DK27" s="608"/>
      <c r="DL27" s="594">
        <v>3539254</v>
      </c>
      <c r="DM27" s="607"/>
      <c r="DN27" s="607"/>
      <c r="DO27" s="607"/>
      <c r="DP27" s="607"/>
      <c r="DQ27" s="607"/>
      <c r="DR27" s="607"/>
      <c r="DS27" s="607"/>
      <c r="DT27" s="607"/>
      <c r="DU27" s="607"/>
      <c r="DV27" s="608"/>
      <c r="DW27" s="611">
        <v>14.4</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447957</v>
      </c>
      <c r="S28" s="589"/>
      <c r="T28" s="589"/>
      <c r="U28" s="589"/>
      <c r="V28" s="589"/>
      <c r="W28" s="589"/>
      <c r="X28" s="589"/>
      <c r="Y28" s="590"/>
      <c r="Z28" s="641">
        <v>0.9</v>
      </c>
      <c r="AA28" s="641"/>
      <c r="AB28" s="641"/>
      <c r="AC28" s="641"/>
      <c r="AD28" s="642">
        <v>90279</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3773638</v>
      </c>
      <c r="CS28" s="589"/>
      <c r="CT28" s="589"/>
      <c r="CU28" s="589"/>
      <c r="CV28" s="589"/>
      <c r="CW28" s="589"/>
      <c r="CX28" s="589"/>
      <c r="CY28" s="590"/>
      <c r="CZ28" s="591">
        <v>8</v>
      </c>
      <c r="DA28" s="609"/>
      <c r="DB28" s="609"/>
      <c r="DC28" s="610"/>
      <c r="DD28" s="594">
        <v>3713087</v>
      </c>
      <c r="DE28" s="589"/>
      <c r="DF28" s="589"/>
      <c r="DG28" s="589"/>
      <c r="DH28" s="589"/>
      <c r="DI28" s="589"/>
      <c r="DJ28" s="589"/>
      <c r="DK28" s="590"/>
      <c r="DL28" s="594">
        <v>3713087</v>
      </c>
      <c r="DM28" s="589"/>
      <c r="DN28" s="589"/>
      <c r="DO28" s="589"/>
      <c r="DP28" s="589"/>
      <c r="DQ28" s="589"/>
      <c r="DR28" s="589"/>
      <c r="DS28" s="589"/>
      <c r="DT28" s="589"/>
      <c r="DU28" s="589"/>
      <c r="DV28" s="590"/>
      <c r="DW28" s="611">
        <v>15.1</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14782</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3773565</v>
      </c>
      <c r="CS29" s="607"/>
      <c r="CT29" s="607"/>
      <c r="CU29" s="607"/>
      <c r="CV29" s="607"/>
      <c r="CW29" s="607"/>
      <c r="CX29" s="607"/>
      <c r="CY29" s="608"/>
      <c r="CZ29" s="591">
        <v>8</v>
      </c>
      <c r="DA29" s="609"/>
      <c r="DB29" s="609"/>
      <c r="DC29" s="610"/>
      <c r="DD29" s="594">
        <v>3713014</v>
      </c>
      <c r="DE29" s="607"/>
      <c r="DF29" s="607"/>
      <c r="DG29" s="607"/>
      <c r="DH29" s="607"/>
      <c r="DI29" s="607"/>
      <c r="DJ29" s="607"/>
      <c r="DK29" s="608"/>
      <c r="DL29" s="594">
        <v>3713014</v>
      </c>
      <c r="DM29" s="607"/>
      <c r="DN29" s="607"/>
      <c r="DO29" s="607"/>
      <c r="DP29" s="607"/>
      <c r="DQ29" s="607"/>
      <c r="DR29" s="607"/>
      <c r="DS29" s="607"/>
      <c r="DT29" s="607"/>
      <c r="DU29" s="607"/>
      <c r="DV29" s="608"/>
      <c r="DW29" s="611">
        <v>15.1</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29492</v>
      </c>
      <c r="S30" s="589"/>
      <c r="T30" s="589"/>
      <c r="U30" s="589"/>
      <c r="V30" s="589"/>
      <c r="W30" s="589"/>
      <c r="X30" s="589"/>
      <c r="Y30" s="590"/>
      <c r="Z30" s="641">
        <v>0.1</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98.7</v>
      </c>
      <c r="BH30" s="655"/>
      <c r="BI30" s="655"/>
      <c r="BJ30" s="655"/>
      <c r="BK30" s="655"/>
      <c r="BL30" s="655"/>
      <c r="BM30" s="656">
        <v>95.5</v>
      </c>
      <c r="BN30" s="655"/>
      <c r="BO30" s="655"/>
      <c r="BP30" s="655"/>
      <c r="BQ30" s="657"/>
      <c r="BR30" s="654">
        <v>98.8</v>
      </c>
      <c r="BS30" s="655"/>
      <c r="BT30" s="655"/>
      <c r="BU30" s="655"/>
      <c r="BV30" s="655"/>
      <c r="BW30" s="655"/>
      <c r="BX30" s="656">
        <v>95.1</v>
      </c>
      <c r="BY30" s="655"/>
      <c r="BZ30" s="655"/>
      <c r="CA30" s="655"/>
      <c r="CB30" s="657"/>
      <c r="CD30" s="660"/>
      <c r="CE30" s="661"/>
      <c r="CF30" s="625" t="s">
        <v>292</v>
      </c>
      <c r="CG30" s="622"/>
      <c r="CH30" s="622"/>
      <c r="CI30" s="622"/>
      <c r="CJ30" s="622"/>
      <c r="CK30" s="622"/>
      <c r="CL30" s="622"/>
      <c r="CM30" s="622"/>
      <c r="CN30" s="622"/>
      <c r="CO30" s="622"/>
      <c r="CP30" s="622"/>
      <c r="CQ30" s="623"/>
      <c r="CR30" s="588">
        <v>3269775</v>
      </c>
      <c r="CS30" s="589"/>
      <c r="CT30" s="589"/>
      <c r="CU30" s="589"/>
      <c r="CV30" s="589"/>
      <c r="CW30" s="589"/>
      <c r="CX30" s="589"/>
      <c r="CY30" s="590"/>
      <c r="CZ30" s="591">
        <v>6.9</v>
      </c>
      <c r="DA30" s="609"/>
      <c r="DB30" s="609"/>
      <c r="DC30" s="610"/>
      <c r="DD30" s="594">
        <v>3211648</v>
      </c>
      <c r="DE30" s="589"/>
      <c r="DF30" s="589"/>
      <c r="DG30" s="589"/>
      <c r="DH30" s="589"/>
      <c r="DI30" s="589"/>
      <c r="DJ30" s="589"/>
      <c r="DK30" s="590"/>
      <c r="DL30" s="594">
        <v>3211648</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1889942</v>
      </c>
      <c r="S31" s="589"/>
      <c r="T31" s="589"/>
      <c r="U31" s="589"/>
      <c r="V31" s="589"/>
      <c r="W31" s="589"/>
      <c r="X31" s="589"/>
      <c r="Y31" s="590"/>
      <c r="Z31" s="641">
        <v>3.9</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95.6</v>
      </c>
      <c r="BN31" s="653"/>
      <c r="BO31" s="653"/>
      <c r="BP31" s="653"/>
      <c r="BQ31" s="617"/>
      <c r="BR31" s="652">
        <v>98.7</v>
      </c>
      <c r="BS31" s="607"/>
      <c r="BT31" s="607"/>
      <c r="BU31" s="607"/>
      <c r="BV31" s="607"/>
      <c r="BW31" s="607"/>
      <c r="BX31" s="643">
        <v>95.4</v>
      </c>
      <c r="BY31" s="653"/>
      <c r="BZ31" s="653"/>
      <c r="CA31" s="653"/>
      <c r="CB31" s="617"/>
      <c r="CD31" s="660"/>
      <c r="CE31" s="661"/>
      <c r="CF31" s="625" t="s">
        <v>296</v>
      </c>
      <c r="CG31" s="622"/>
      <c r="CH31" s="622"/>
      <c r="CI31" s="622"/>
      <c r="CJ31" s="622"/>
      <c r="CK31" s="622"/>
      <c r="CL31" s="622"/>
      <c r="CM31" s="622"/>
      <c r="CN31" s="622"/>
      <c r="CO31" s="622"/>
      <c r="CP31" s="622"/>
      <c r="CQ31" s="623"/>
      <c r="CR31" s="588">
        <v>503790</v>
      </c>
      <c r="CS31" s="607"/>
      <c r="CT31" s="607"/>
      <c r="CU31" s="607"/>
      <c r="CV31" s="607"/>
      <c r="CW31" s="607"/>
      <c r="CX31" s="607"/>
      <c r="CY31" s="608"/>
      <c r="CZ31" s="591">
        <v>1.1000000000000001</v>
      </c>
      <c r="DA31" s="609"/>
      <c r="DB31" s="609"/>
      <c r="DC31" s="610"/>
      <c r="DD31" s="594">
        <v>501366</v>
      </c>
      <c r="DE31" s="607"/>
      <c r="DF31" s="607"/>
      <c r="DG31" s="607"/>
      <c r="DH31" s="607"/>
      <c r="DI31" s="607"/>
      <c r="DJ31" s="607"/>
      <c r="DK31" s="608"/>
      <c r="DL31" s="594">
        <v>501366</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1300004</v>
      </c>
      <c r="S32" s="589"/>
      <c r="T32" s="589"/>
      <c r="U32" s="589"/>
      <c r="V32" s="589"/>
      <c r="W32" s="589"/>
      <c r="X32" s="589"/>
      <c r="Y32" s="590"/>
      <c r="Z32" s="641">
        <v>2.7</v>
      </c>
      <c r="AA32" s="641"/>
      <c r="AB32" s="641"/>
      <c r="AC32" s="641"/>
      <c r="AD32" s="642">
        <v>1961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98.7</v>
      </c>
      <c r="BH32" s="573"/>
      <c r="BI32" s="573"/>
      <c r="BJ32" s="573"/>
      <c r="BK32" s="573"/>
      <c r="BL32" s="573"/>
      <c r="BM32" s="636">
        <v>95</v>
      </c>
      <c r="BN32" s="573"/>
      <c r="BO32" s="573"/>
      <c r="BP32" s="573"/>
      <c r="BQ32" s="630"/>
      <c r="BR32" s="651">
        <v>98.6</v>
      </c>
      <c r="BS32" s="573"/>
      <c r="BT32" s="573"/>
      <c r="BU32" s="573"/>
      <c r="BV32" s="573"/>
      <c r="BW32" s="573"/>
      <c r="BX32" s="636">
        <v>94.2</v>
      </c>
      <c r="BY32" s="573"/>
      <c r="BZ32" s="573"/>
      <c r="CA32" s="573"/>
      <c r="CB32" s="630"/>
      <c r="CD32" s="662"/>
      <c r="CE32" s="663"/>
      <c r="CF32" s="625" t="s">
        <v>299</v>
      </c>
      <c r="CG32" s="622"/>
      <c r="CH32" s="622"/>
      <c r="CI32" s="622"/>
      <c r="CJ32" s="622"/>
      <c r="CK32" s="622"/>
      <c r="CL32" s="622"/>
      <c r="CM32" s="622"/>
      <c r="CN32" s="622"/>
      <c r="CO32" s="622"/>
      <c r="CP32" s="622"/>
      <c r="CQ32" s="623"/>
      <c r="CR32" s="588">
        <v>73</v>
      </c>
      <c r="CS32" s="589"/>
      <c r="CT32" s="589"/>
      <c r="CU32" s="589"/>
      <c r="CV32" s="589"/>
      <c r="CW32" s="589"/>
      <c r="CX32" s="589"/>
      <c r="CY32" s="590"/>
      <c r="CZ32" s="591">
        <v>0</v>
      </c>
      <c r="DA32" s="609"/>
      <c r="DB32" s="609"/>
      <c r="DC32" s="610"/>
      <c r="DD32" s="594">
        <v>73</v>
      </c>
      <c r="DE32" s="589"/>
      <c r="DF32" s="589"/>
      <c r="DG32" s="589"/>
      <c r="DH32" s="589"/>
      <c r="DI32" s="589"/>
      <c r="DJ32" s="589"/>
      <c r="DK32" s="590"/>
      <c r="DL32" s="594">
        <v>73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9596500</v>
      </c>
      <c r="S33" s="589"/>
      <c r="T33" s="589"/>
      <c r="U33" s="589"/>
      <c r="V33" s="589"/>
      <c r="W33" s="589"/>
      <c r="X33" s="589"/>
      <c r="Y33" s="590"/>
      <c r="Z33" s="641">
        <v>19.899999999999999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13974559</v>
      </c>
      <c r="CS33" s="607"/>
      <c r="CT33" s="607"/>
      <c r="CU33" s="607"/>
      <c r="CV33" s="607"/>
      <c r="CW33" s="607"/>
      <c r="CX33" s="607"/>
      <c r="CY33" s="608"/>
      <c r="CZ33" s="591">
        <v>29.6</v>
      </c>
      <c r="DA33" s="609"/>
      <c r="DB33" s="609"/>
      <c r="DC33" s="610"/>
      <c r="DD33" s="594">
        <v>11289354</v>
      </c>
      <c r="DE33" s="607"/>
      <c r="DF33" s="607"/>
      <c r="DG33" s="607"/>
      <c r="DH33" s="607"/>
      <c r="DI33" s="607"/>
      <c r="DJ33" s="607"/>
      <c r="DK33" s="608"/>
      <c r="DL33" s="594">
        <v>7768843</v>
      </c>
      <c r="DM33" s="607"/>
      <c r="DN33" s="607"/>
      <c r="DO33" s="607"/>
      <c r="DP33" s="607"/>
      <c r="DQ33" s="607"/>
      <c r="DR33" s="607"/>
      <c r="DS33" s="607"/>
      <c r="DT33" s="607"/>
      <c r="DU33" s="607"/>
      <c r="DV33" s="608"/>
      <c r="DW33" s="611">
        <v>31.7</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4969365</v>
      </c>
      <c r="CS34" s="589"/>
      <c r="CT34" s="589"/>
      <c r="CU34" s="589"/>
      <c r="CV34" s="589"/>
      <c r="CW34" s="589"/>
      <c r="CX34" s="589"/>
      <c r="CY34" s="590"/>
      <c r="CZ34" s="591">
        <v>10.5</v>
      </c>
      <c r="DA34" s="609"/>
      <c r="DB34" s="609"/>
      <c r="DC34" s="610"/>
      <c r="DD34" s="594">
        <v>3951693</v>
      </c>
      <c r="DE34" s="589"/>
      <c r="DF34" s="589"/>
      <c r="DG34" s="589"/>
      <c r="DH34" s="589"/>
      <c r="DI34" s="589"/>
      <c r="DJ34" s="589"/>
      <c r="DK34" s="590"/>
      <c r="DL34" s="594">
        <v>2963252</v>
      </c>
      <c r="DM34" s="589"/>
      <c r="DN34" s="589"/>
      <c r="DO34" s="589"/>
      <c r="DP34" s="589"/>
      <c r="DQ34" s="589"/>
      <c r="DR34" s="589"/>
      <c r="DS34" s="589"/>
      <c r="DT34" s="589"/>
      <c r="DU34" s="589"/>
      <c r="DV34" s="590"/>
      <c r="DW34" s="611">
        <v>12.1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1901700</v>
      </c>
      <c r="S35" s="589"/>
      <c r="T35" s="589"/>
      <c r="U35" s="589"/>
      <c r="V35" s="589"/>
      <c r="W35" s="589"/>
      <c r="X35" s="589"/>
      <c r="Y35" s="590"/>
      <c r="Z35" s="641">
        <v>3.9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4536884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7788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236404</v>
      </c>
      <c r="CS35" s="607"/>
      <c r="CT35" s="607"/>
      <c r="CU35" s="607"/>
      <c r="CV35" s="607"/>
      <c r="CW35" s="607"/>
      <c r="CX35" s="607"/>
      <c r="CY35" s="608"/>
      <c r="CZ35" s="591">
        <v>0.5</v>
      </c>
      <c r="DA35" s="609"/>
      <c r="DB35" s="609"/>
      <c r="DC35" s="610"/>
      <c r="DD35" s="594">
        <v>180674</v>
      </c>
      <c r="DE35" s="607"/>
      <c r="DF35" s="607"/>
      <c r="DG35" s="607"/>
      <c r="DH35" s="607"/>
      <c r="DI35" s="607"/>
      <c r="DJ35" s="607"/>
      <c r="DK35" s="608"/>
      <c r="DL35" s="594">
        <v>177136</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48196815</v>
      </c>
      <c r="S36" s="629"/>
      <c r="T36" s="629"/>
      <c r="U36" s="629"/>
      <c r="V36" s="629"/>
      <c r="W36" s="629"/>
      <c r="X36" s="629"/>
      <c r="Y36" s="632"/>
      <c r="Z36" s="633">
        <v>100</v>
      </c>
      <c r="AA36" s="633"/>
      <c r="AB36" s="633"/>
      <c r="AC36" s="633"/>
      <c r="AD36" s="634">
        <v>22614928</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748000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-442956</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2671384</v>
      </c>
      <c r="CS36" s="589"/>
      <c r="CT36" s="589"/>
      <c r="CU36" s="589"/>
      <c r="CV36" s="589"/>
      <c r="CW36" s="589"/>
      <c r="CX36" s="589"/>
      <c r="CY36" s="590"/>
      <c r="CZ36" s="591">
        <v>5.7</v>
      </c>
      <c r="DA36" s="609"/>
      <c r="DB36" s="609"/>
      <c r="DC36" s="610"/>
      <c r="DD36" s="594">
        <v>2016958</v>
      </c>
      <c r="DE36" s="589"/>
      <c r="DF36" s="589"/>
      <c r="DG36" s="589"/>
      <c r="DH36" s="589"/>
      <c r="DI36" s="589"/>
      <c r="DJ36" s="589"/>
      <c r="DK36" s="590"/>
      <c r="DL36" s="594">
        <v>1371542</v>
      </c>
      <c r="DM36" s="589"/>
      <c r="DN36" s="589"/>
      <c r="DO36" s="589"/>
      <c r="DP36" s="589"/>
      <c r="DQ36" s="589"/>
      <c r="DR36" s="589"/>
      <c r="DS36" s="589"/>
      <c r="DT36" s="589"/>
      <c r="DU36" s="589"/>
      <c r="DV36" s="590"/>
      <c r="DW36" s="611">
        <v>5.6</v>
      </c>
      <c r="DX36" s="612"/>
      <c r="DY36" s="612"/>
      <c r="DZ36" s="612"/>
      <c r="EA36" s="612"/>
      <c r="EB36" s="612"/>
      <c r="EC36" s="613"/>
    </row>
    <row r="37" spans="2:133" ht="11.25" customHeight="1">
      <c r="AQ37" s="614" t="s">
        <v>314</v>
      </c>
      <c r="AR37" s="615"/>
      <c r="AS37" s="615"/>
      <c r="AT37" s="615"/>
      <c r="AU37" s="615"/>
      <c r="AV37" s="615"/>
      <c r="AW37" s="615"/>
      <c r="AX37" s="615"/>
      <c r="AY37" s="616"/>
      <c r="AZ37" s="588">
        <v>124808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15939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975774</v>
      </c>
      <c r="CS37" s="607"/>
      <c r="CT37" s="607"/>
      <c r="CU37" s="607"/>
      <c r="CV37" s="607"/>
      <c r="CW37" s="607"/>
      <c r="CX37" s="607"/>
      <c r="CY37" s="608"/>
      <c r="CZ37" s="591">
        <v>2.1</v>
      </c>
      <c r="DA37" s="609"/>
      <c r="DB37" s="609"/>
      <c r="DC37" s="610"/>
      <c r="DD37" s="594">
        <v>657285</v>
      </c>
      <c r="DE37" s="607"/>
      <c r="DF37" s="607"/>
      <c r="DG37" s="607"/>
      <c r="DH37" s="607"/>
      <c r="DI37" s="607"/>
      <c r="DJ37" s="607"/>
      <c r="DK37" s="608"/>
      <c r="DL37" s="594">
        <v>368258</v>
      </c>
      <c r="DM37" s="607"/>
      <c r="DN37" s="607"/>
      <c r="DO37" s="607"/>
      <c r="DP37" s="607"/>
      <c r="DQ37" s="607"/>
      <c r="DR37" s="607"/>
      <c r="DS37" s="607"/>
      <c r="DT37" s="607"/>
      <c r="DU37" s="607"/>
      <c r="DV37" s="608"/>
      <c r="DW37" s="611">
        <v>1.5</v>
      </c>
      <c r="DX37" s="612"/>
      <c r="DY37" s="612"/>
      <c r="DZ37" s="612"/>
      <c r="EA37" s="612"/>
      <c r="EB37" s="612"/>
      <c r="EC37" s="613"/>
    </row>
    <row r="38" spans="2:133" ht="11.25" customHeight="1">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26329</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4412076</v>
      </c>
      <c r="CS38" s="589"/>
      <c r="CT38" s="589"/>
      <c r="CU38" s="589"/>
      <c r="CV38" s="589"/>
      <c r="CW38" s="589"/>
      <c r="CX38" s="589"/>
      <c r="CY38" s="590"/>
      <c r="CZ38" s="591">
        <v>9.4</v>
      </c>
      <c r="DA38" s="609"/>
      <c r="DB38" s="609"/>
      <c r="DC38" s="610"/>
      <c r="DD38" s="594">
        <v>3840029</v>
      </c>
      <c r="DE38" s="589"/>
      <c r="DF38" s="589"/>
      <c r="DG38" s="589"/>
      <c r="DH38" s="589"/>
      <c r="DI38" s="589"/>
      <c r="DJ38" s="589"/>
      <c r="DK38" s="590"/>
      <c r="DL38" s="594">
        <v>3256913</v>
      </c>
      <c r="DM38" s="589"/>
      <c r="DN38" s="589"/>
      <c r="DO38" s="589"/>
      <c r="DP38" s="589"/>
      <c r="DQ38" s="589"/>
      <c r="DR38" s="589"/>
      <c r="DS38" s="589"/>
      <c r="DT38" s="589"/>
      <c r="DU38" s="589"/>
      <c r="DV38" s="590"/>
      <c r="DW38" s="611">
        <v>13.3</v>
      </c>
      <c r="DX38" s="612"/>
      <c r="DY38" s="612"/>
      <c r="DZ38" s="612"/>
      <c r="EA38" s="612"/>
      <c r="EB38" s="612"/>
      <c r="EC38" s="613"/>
    </row>
    <row r="39" spans="2:133" ht="11.25" customHeight="1">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93</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1335532</v>
      </c>
      <c r="CS39" s="607"/>
      <c r="CT39" s="607"/>
      <c r="CU39" s="607"/>
      <c r="CV39" s="607"/>
      <c r="CW39" s="607"/>
      <c r="CX39" s="607"/>
      <c r="CY39" s="608"/>
      <c r="CZ39" s="591">
        <v>2.8</v>
      </c>
      <c r="DA39" s="609"/>
      <c r="DB39" s="609"/>
      <c r="DC39" s="610"/>
      <c r="DD39" s="594">
        <v>1300000</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1253245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349798</v>
      </c>
      <c r="CS40" s="589"/>
      <c r="CT40" s="589"/>
      <c r="CU40" s="589"/>
      <c r="CV40" s="589"/>
      <c r="CW40" s="589"/>
      <c r="CX40" s="589"/>
      <c r="CY40" s="590"/>
      <c r="CZ40" s="591">
        <v>0.7</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2410831</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12512515</v>
      </c>
      <c r="CS42" s="589"/>
      <c r="CT42" s="589"/>
      <c r="CU42" s="589"/>
      <c r="CV42" s="589"/>
      <c r="CW42" s="589"/>
      <c r="CX42" s="589"/>
      <c r="CY42" s="590"/>
      <c r="CZ42" s="591">
        <v>26.5</v>
      </c>
      <c r="DA42" s="592"/>
      <c r="DB42" s="592"/>
      <c r="DC42" s="593"/>
      <c r="DD42" s="594">
        <v>1743132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145121</v>
      </c>
      <c r="CS43" s="607"/>
      <c r="CT43" s="607"/>
      <c r="CU43" s="607"/>
      <c r="CV43" s="607"/>
      <c r="CW43" s="607"/>
      <c r="CX43" s="607"/>
      <c r="CY43" s="608"/>
      <c r="CZ43" s="591">
        <v>0.3</v>
      </c>
      <c r="DA43" s="609"/>
      <c r="DB43" s="609"/>
      <c r="DC43" s="610"/>
      <c r="DD43" s="594">
        <v>145121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12498455</v>
      </c>
      <c r="CS44" s="589"/>
      <c r="CT44" s="589"/>
      <c r="CU44" s="589"/>
      <c r="CV44" s="589"/>
      <c r="CW44" s="589"/>
      <c r="CX44" s="589"/>
      <c r="CY44" s="590"/>
      <c r="CZ44" s="591">
        <v>26.5</v>
      </c>
      <c r="DA44" s="592"/>
      <c r="DB44" s="592"/>
      <c r="DC44" s="593"/>
      <c r="DD44" s="594">
        <v>1734925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6063138</v>
      </c>
      <c r="CS45" s="607"/>
      <c r="CT45" s="607"/>
      <c r="CU45" s="607"/>
      <c r="CV45" s="607"/>
      <c r="CW45" s="607"/>
      <c r="CX45" s="607"/>
      <c r="CY45" s="608"/>
      <c r="CZ45" s="591">
        <v>12.9</v>
      </c>
      <c r="DA45" s="609"/>
      <c r="DB45" s="609"/>
      <c r="DC45" s="610"/>
      <c r="DD45" s="594">
        <v>178721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6377185</v>
      </c>
      <c r="CS46" s="589"/>
      <c r="CT46" s="589"/>
      <c r="CU46" s="589"/>
      <c r="CV46" s="589"/>
      <c r="CW46" s="589"/>
      <c r="CX46" s="589"/>
      <c r="CY46" s="590"/>
      <c r="CZ46" s="591">
        <v>13.5</v>
      </c>
      <c r="DA46" s="592"/>
      <c r="DB46" s="592"/>
      <c r="DC46" s="593"/>
      <c r="DD46" s="594">
        <v>1538279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v>14060</v>
      </c>
      <c r="CS47" s="607"/>
      <c r="CT47" s="607"/>
      <c r="CU47" s="607"/>
      <c r="CV47" s="607"/>
      <c r="CW47" s="607"/>
      <c r="CX47" s="607"/>
      <c r="CY47" s="608"/>
      <c r="CZ47" s="591">
        <v>0</v>
      </c>
      <c r="DA47" s="609"/>
      <c r="DB47" s="609"/>
      <c r="DC47" s="610"/>
      <c r="DD47" s="594">
        <v>8207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47162431</v>
      </c>
      <c r="CS49" s="573"/>
      <c r="CT49" s="573"/>
      <c r="CU49" s="573"/>
      <c r="CV49" s="573"/>
      <c r="CW49" s="573"/>
      <c r="CX49" s="573"/>
      <c r="CY49" s="574"/>
      <c r="CZ49" s="575">
        <v>100</v>
      </c>
      <c r="DA49" s="576"/>
      <c r="DB49" s="576"/>
      <c r="DC49" s="577"/>
      <c r="DD49" s="578">
        <v>26862863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342</v>
      </c>
      <c r="DK2" s="1110"/>
      <c r="DL2" s="1110"/>
      <c r="DM2" s="1110"/>
      <c r="DN2" s="1110"/>
      <c r="DO2" s="1111"/>
      <c r="DP2" s="200"/>
      <c r="DQ2" s="1109" t="s">
        <v>343</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344</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346</v>
      </c>
      <c r="B5" s="995"/>
      <c r="C5" s="995"/>
      <c r="D5" s="995"/>
      <c r="E5" s="995"/>
      <c r="F5" s="995"/>
      <c r="G5" s="995"/>
      <c r="H5" s="995"/>
      <c r="I5" s="995"/>
      <c r="J5" s="995"/>
      <c r="K5" s="995"/>
      <c r="L5" s="995"/>
      <c r="M5" s="995"/>
      <c r="N5" s="995"/>
      <c r="O5" s="995"/>
      <c r="P5" s="996"/>
      <c r="Q5" s="1000" t="s">
        <v>347</v>
      </c>
      <c r="R5" s="1001"/>
      <c r="S5" s="1001"/>
      <c r="T5" s="1001"/>
      <c r="U5" s="1002"/>
      <c r="V5" s="1000" t="s">
        <v>348</v>
      </c>
      <c r="W5" s="1001"/>
      <c r="X5" s="1001"/>
      <c r="Y5" s="1001"/>
      <c r="Z5" s="1002"/>
      <c r="AA5" s="1000" t="s">
        <v>349</v>
      </c>
      <c r="AB5" s="1001"/>
      <c r="AC5" s="1001"/>
      <c r="AD5" s="1001"/>
      <c r="AE5" s="1001"/>
      <c r="AF5" s="1112" t="s">
        <v>350</v>
      </c>
      <c r="AG5" s="1001"/>
      <c r="AH5" s="1001"/>
      <c r="AI5" s="1001"/>
      <c r="AJ5" s="1016"/>
      <c r="AK5" s="1001" t="s">
        <v>351</v>
      </c>
      <c r="AL5" s="1001"/>
      <c r="AM5" s="1001"/>
      <c r="AN5" s="1001"/>
      <c r="AO5" s="1002"/>
      <c r="AP5" s="1000" t="s">
        <v>352</v>
      </c>
      <c r="AQ5" s="1001"/>
      <c r="AR5" s="1001"/>
      <c r="AS5" s="1001"/>
      <c r="AT5" s="1002"/>
      <c r="AU5" s="1000" t="s">
        <v>353</v>
      </c>
      <c r="AV5" s="1001"/>
      <c r="AW5" s="1001"/>
      <c r="AX5" s="1001"/>
      <c r="AY5" s="1016"/>
      <c r="AZ5" s="207"/>
      <c r="BA5" s="207"/>
      <c r="BB5" s="207"/>
      <c r="BC5" s="207"/>
      <c r="BD5" s="207"/>
      <c r="BE5" s="208"/>
      <c r="BF5" s="208"/>
      <c r="BG5" s="208"/>
      <c r="BH5" s="208"/>
      <c r="BI5" s="208"/>
      <c r="BJ5" s="208"/>
      <c r="BK5" s="208"/>
      <c r="BL5" s="208"/>
      <c r="BM5" s="208"/>
      <c r="BN5" s="208"/>
      <c r="BO5" s="208"/>
      <c r="BP5" s="208"/>
      <c r="BQ5" s="994" t="s">
        <v>354</v>
      </c>
      <c r="BR5" s="995"/>
      <c r="BS5" s="995"/>
      <c r="BT5" s="995"/>
      <c r="BU5" s="995"/>
      <c r="BV5" s="995"/>
      <c r="BW5" s="995"/>
      <c r="BX5" s="995"/>
      <c r="BY5" s="995"/>
      <c r="BZ5" s="995"/>
      <c r="CA5" s="995"/>
      <c r="CB5" s="995"/>
      <c r="CC5" s="995"/>
      <c r="CD5" s="995"/>
      <c r="CE5" s="995"/>
      <c r="CF5" s="995"/>
      <c r="CG5" s="996"/>
      <c r="CH5" s="1000" t="s">
        <v>355</v>
      </c>
      <c r="CI5" s="1001"/>
      <c r="CJ5" s="1001"/>
      <c r="CK5" s="1001"/>
      <c r="CL5" s="1002"/>
      <c r="CM5" s="1000" t="s">
        <v>356</v>
      </c>
      <c r="CN5" s="1001"/>
      <c r="CO5" s="1001"/>
      <c r="CP5" s="1001"/>
      <c r="CQ5" s="1002"/>
      <c r="CR5" s="1000" t="s">
        <v>357</v>
      </c>
      <c r="CS5" s="1001"/>
      <c r="CT5" s="1001"/>
      <c r="CU5" s="1001"/>
      <c r="CV5" s="1002"/>
      <c r="CW5" s="1000" t="s">
        <v>358</v>
      </c>
      <c r="CX5" s="1001"/>
      <c r="CY5" s="1001"/>
      <c r="CZ5" s="1001"/>
      <c r="DA5" s="1002"/>
      <c r="DB5" s="1000" t="s">
        <v>359</v>
      </c>
      <c r="DC5" s="1001"/>
      <c r="DD5" s="1001"/>
      <c r="DE5" s="1001"/>
      <c r="DF5" s="1002"/>
      <c r="DG5" s="1097" t="s">
        <v>360</v>
      </c>
      <c r="DH5" s="1098"/>
      <c r="DI5" s="1098"/>
      <c r="DJ5" s="1098"/>
      <c r="DK5" s="1099"/>
      <c r="DL5" s="1097" t="s">
        <v>361</v>
      </c>
      <c r="DM5" s="1098"/>
      <c r="DN5" s="1098"/>
      <c r="DO5" s="1098"/>
      <c r="DP5" s="1099"/>
      <c r="DQ5" s="1000" t="s">
        <v>362</v>
      </c>
      <c r="DR5" s="1001"/>
      <c r="DS5" s="1001"/>
      <c r="DT5" s="1001"/>
      <c r="DU5" s="1002"/>
      <c r="DV5" s="1000" t="s">
        <v>353</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363</v>
      </c>
      <c r="C7" s="1050"/>
      <c r="D7" s="1050"/>
      <c r="E7" s="1050"/>
      <c r="F7" s="1050"/>
      <c r="G7" s="1050"/>
      <c r="H7" s="1050"/>
      <c r="I7" s="1050"/>
      <c r="J7" s="1050"/>
      <c r="K7" s="1050"/>
      <c r="L7" s="1050"/>
      <c r="M7" s="1050"/>
      <c r="N7" s="1050"/>
      <c r="O7" s="1050"/>
      <c r="P7" s="1051"/>
      <c r="Q7" s="1103">
        <v>48197</v>
      </c>
      <c r="R7" s="1104"/>
      <c r="S7" s="1104"/>
      <c r="T7" s="1104"/>
      <c r="U7" s="1104"/>
      <c r="V7" s="1104">
        <v>47162</v>
      </c>
      <c r="W7" s="1104"/>
      <c r="X7" s="1104"/>
      <c r="Y7" s="1104"/>
      <c r="Z7" s="1104"/>
      <c r="AA7" s="1104">
        <v>1034</v>
      </c>
      <c r="AB7" s="1104"/>
      <c r="AC7" s="1104"/>
      <c r="AD7" s="1104"/>
      <c r="AE7" s="1105"/>
      <c r="AF7" s="1106">
        <v>940</v>
      </c>
      <c r="AG7" s="1107"/>
      <c r="AH7" s="1107"/>
      <c r="AI7" s="1107"/>
      <c r="AJ7" s="1108"/>
      <c r="AK7" s="1090">
        <v>29</v>
      </c>
      <c r="AL7" s="1091"/>
      <c r="AM7" s="1091"/>
      <c r="AN7" s="1091"/>
      <c r="AO7" s="1091"/>
      <c r="AP7" s="1091">
        <v>53647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t="s">
        <v>542</v>
      </c>
      <c r="BS7" s="1094" t="s">
        <v>537</v>
      </c>
      <c r="BT7" s="1095"/>
      <c r="BU7" s="1095"/>
      <c r="BV7" s="1095"/>
      <c r="BW7" s="1095"/>
      <c r="BX7" s="1095"/>
      <c r="BY7" s="1095"/>
      <c r="BZ7" s="1095"/>
      <c r="CA7" s="1095"/>
      <c r="CB7" s="1095"/>
      <c r="CC7" s="1095"/>
      <c r="CD7" s="1095"/>
      <c r="CE7" s="1095"/>
      <c r="CF7" s="1095"/>
      <c r="CG7" s="1096"/>
      <c r="CH7" s="1087">
        <v>55</v>
      </c>
      <c r="CI7" s="1088"/>
      <c r="CJ7" s="1088"/>
      <c r="CK7" s="1088"/>
      <c r="CL7" s="1089"/>
      <c r="CM7" s="1087">
        <v>-256</v>
      </c>
      <c r="CN7" s="1088"/>
      <c r="CO7" s="1088"/>
      <c r="CP7" s="1088"/>
      <c r="CQ7" s="1089"/>
      <c r="CR7" s="1087">
        <v>108</v>
      </c>
      <c r="CS7" s="1088"/>
      <c r="CT7" s="1088"/>
      <c r="CU7" s="1088"/>
      <c r="CV7" s="1089"/>
      <c r="CW7" s="1087">
        <v>0</v>
      </c>
      <c r="CX7" s="1088"/>
      <c r="CY7" s="1088"/>
      <c r="CZ7" s="1088"/>
      <c r="DA7" s="1089"/>
      <c r="DB7" s="1087">
        <v>0</v>
      </c>
      <c r="DC7" s="1088"/>
      <c r="DD7" s="1088"/>
      <c r="DE7" s="1088"/>
      <c r="DF7" s="1089"/>
      <c r="DG7" s="1087">
        <v>0</v>
      </c>
      <c r="DH7" s="1088"/>
      <c r="DI7" s="1088"/>
      <c r="DJ7" s="1088"/>
      <c r="DK7" s="1089"/>
      <c r="DL7" s="1087">
        <v>536</v>
      </c>
      <c r="DM7" s="1088"/>
      <c r="DN7" s="1088"/>
      <c r="DO7" s="1088"/>
      <c r="DP7" s="1089"/>
      <c r="DQ7" s="1087">
        <v>536</v>
      </c>
      <c r="DR7" s="1088"/>
      <c r="DS7" s="1088"/>
      <c r="DT7" s="1088"/>
      <c r="DU7" s="1089"/>
      <c r="DV7" s="1114"/>
      <c r="DW7" s="1115"/>
      <c r="DX7" s="1115"/>
      <c r="DY7" s="1115"/>
      <c r="DZ7" s="1116"/>
      <c r="EA7" s="205"/>
    </row>
    <row r="8" spans="1:131" s="206" customFormat="1" ht="26.25" customHeight="1">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538</v>
      </c>
      <c r="BT8" s="1014"/>
      <c r="BU8" s="1014"/>
      <c r="BV8" s="1014"/>
      <c r="BW8" s="1014"/>
      <c r="BX8" s="1014"/>
      <c r="BY8" s="1014"/>
      <c r="BZ8" s="1014"/>
      <c r="CA8" s="1014"/>
      <c r="CB8" s="1014"/>
      <c r="CC8" s="1014"/>
      <c r="CD8" s="1014"/>
      <c r="CE8" s="1014"/>
      <c r="CF8" s="1014"/>
      <c r="CG8" s="1015"/>
      <c r="CH8" s="988">
        <v>0</v>
      </c>
      <c r="CI8" s="989"/>
      <c r="CJ8" s="989"/>
      <c r="CK8" s="989"/>
      <c r="CL8" s="990"/>
      <c r="CM8" s="988">
        <v>223</v>
      </c>
      <c r="CN8" s="989"/>
      <c r="CO8" s="989"/>
      <c r="CP8" s="989"/>
      <c r="CQ8" s="990"/>
      <c r="CR8" s="988">
        <v>5</v>
      </c>
      <c r="CS8" s="989"/>
      <c r="CT8" s="989"/>
      <c r="CU8" s="989"/>
      <c r="CV8" s="990"/>
      <c r="CW8" s="988">
        <v>0</v>
      </c>
      <c r="CX8" s="989"/>
      <c r="CY8" s="989"/>
      <c r="CZ8" s="989"/>
      <c r="DA8" s="990"/>
      <c r="DB8" s="988">
        <v>1017</v>
      </c>
      <c r="DC8" s="989"/>
      <c r="DD8" s="989"/>
      <c r="DE8" s="989"/>
      <c r="DF8" s="990"/>
      <c r="DG8" s="988">
        <v>0</v>
      </c>
      <c r="DH8" s="989"/>
      <c r="DI8" s="989"/>
      <c r="DJ8" s="989"/>
      <c r="DK8" s="990"/>
      <c r="DL8" s="988">
        <v>0</v>
      </c>
      <c r="DM8" s="989"/>
      <c r="DN8" s="989"/>
      <c r="DO8" s="989"/>
      <c r="DP8" s="990"/>
      <c r="DQ8" s="988">
        <v>0</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t="s">
        <v>539</v>
      </c>
      <c r="BT9" s="1014"/>
      <c r="BU9" s="1014"/>
      <c r="BV9" s="1014"/>
      <c r="BW9" s="1014"/>
      <c r="BX9" s="1014"/>
      <c r="BY9" s="1014"/>
      <c r="BZ9" s="1014"/>
      <c r="CA9" s="1014"/>
      <c r="CB9" s="1014"/>
      <c r="CC9" s="1014"/>
      <c r="CD9" s="1014"/>
      <c r="CE9" s="1014"/>
      <c r="CF9" s="1014"/>
      <c r="CG9" s="1015"/>
      <c r="CH9" s="988">
        <v>-1</v>
      </c>
      <c r="CI9" s="989"/>
      <c r="CJ9" s="989"/>
      <c r="CK9" s="989"/>
      <c r="CL9" s="990"/>
      <c r="CM9" s="988">
        <v>151</v>
      </c>
      <c r="CN9" s="989"/>
      <c r="CO9" s="989"/>
      <c r="CP9" s="989"/>
      <c r="CQ9" s="990"/>
      <c r="CR9" s="988">
        <v>5</v>
      </c>
      <c r="CS9" s="989"/>
      <c r="CT9" s="989"/>
      <c r="CU9" s="989"/>
      <c r="CV9" s="990"/>
      <c r="CW9" s="988">
        <v>0</v>
      </c>
      <c r="CX9" s="989"/>
      <c r="CY9" s="989"/>
      <c r="CZ9" s="989"/>
      <c r="DA9" s="990"/>
      <c r="DB9" s="988">
        <v>0</v>
      </c>
      <c r="DC9" s="989"/>
      <c r="DD9" s="989"/>
      <c r="DE9" s="989"/>
      <c r="DF9" s="990"/>
      <c r="DG9" s="988">
        <v>0</v>
      </c>
      <c r="DH9" s="989"/>
      <c r="DI9" s="989"/>
      <c r="DJ9" s="989"/>
      <c r="DK9" s="990"/>
      <c r="DL9" s="988">
        <v>0</v>
      </c>
      <c r="DM9" s="989"/>
      <c r="DN9" s="989"/>
      <c r="DO9" s="989"/>
      <c r="DP9" s="990"/>
      <c r="DQ9" s="988">
        <v>0</v>
      </c>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t="s">
        <v>540</v>
      </c>
      <c r="BT10" s="1014"/>
      <c r="BU10" s="1014"/>
      <c r="BV10" s="1014"/>
      <c r="BW10" s="1014"/>
      <c r="BX10" s="1014"/>
      <c r="BY10" s="1014"/>
      <c r="BZ10" s="1014"/>
      <c r="CA10" s="1014"/>
      <c r="CB10" s="1014"/>
      <c r="CC10" s="1014"/>
      <c r="CD10" s="1014"/>
      <c r="CE10" s="1014"/>
      <c r="CF10" s="1014"/>
      <c r="CG10" s="1015"/>
      <c r="CH10" s="988">
        <v>0</v>
      </c>
      <c r="CI10" s="989"/>
      <c r="CJ10" s="989"/>
      <c r="CK10" s="989"/>
      <c r="CL10" s="990"/>
      <c r="CM10" s="988">
        <v>50</v>
      </c>
      <c r="CN10" s="989"/>
      <c r="CO10" s="989"/>
      <c r="CP10" s="989"/>
      <c r="CQ10" s="990"/>
      <c r="CR10" s="988">
        <v>20</v>
      </c>
      <c r="CS10" s="989"/>
      <c r="CT10" s="989"/>
      <c r="CU10" s="989"/>
      <c r="CV10" s="990"/>
      <c r="CW10" s="988">
        <v>27</v>
      </c>
      <c r="CX10" s="989"/>
      <c r="CY10" s="989"/>
      <c r="CZ10" s="989"/>
      <c r="DA10" s="990"/>
      <c r="DB10" s="988">
        <v>0</v>
      </c>
      <c r="DC10" s="989"/>
      <c r="DD10" s="989"/>
      <c r="DE10" s="989"/>
      <c r="DF10" s="990"/>
      <c r="DG10" s="988">
        <v>0</v>
      </c>
      <c r="DH10" s="989"/>
      <c r="DI10" s="989"/>
      <c r="DJ10" s="989"/>
      <c r="DK10" s="990"/>
      <c r="DL10" s="988">
        <v>0</v>
      </c>
      <c r="DM10" s="989"/>
      <c r="DN10" s="989"/>
      <c r="DO10" s="989"/>
      <c r="DP10" s="990"/>
      <c r="DQ10" s="988">
        <v>0</v>
      </c>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t="s">
        <v>541</v>
      </c>
      <c r="BT11" s="1014"/>
      <c r="BU11" s="1014"/>
      <c r="BV11" s="1014"/>
      <c r="BW11" s="1014"/>
      <c r="BX11" s="1014"/>
      <c r="BY11" s="1014"/>
      <c r="BZ11" s="1014"/>
      <c r="CA11" s="1014"/>
      <c r="CB11" s="1014"/>
      <c r="CC11" s="1014"/>
      <c r="CD11" s="1014"/>
      <c r="CE11" s="1014"/>
      <c r="CF11" s="1014"/>
      <c r="CG11" s="1015"/>
      <c r="CH11" s="988">
        <v>-13</v>
      </c>
      <c r="CI11" s="989"/>
      <c r="CJ11" s="989"/>
      <c r="CK11" s="989"/>
      <c r="CL11" s="990"/>
      <c r="CM11" s="988">
        <v>248</v>
      </c>
      <c r="CN11" s="989"/>
      <c r="CO11" s="989"/>
      <c r="CP11" s="989"/>
      <c r="CQ11" s="990"/>
      <c r="CR11" s="988">
        <v>30</v>
      </c>
      <c r="CS11" s="989"/>
      <c r="CT11" s="989"/>
      <c r="CU11" s="989"/>
      <c r="CV11" s="990"/>
      <c r="CW11" s="988">
        <v>0</v>
      </c>
      <c r="CX11" s="989"/>
      <c r="CY11" s="989"/>
      <c r="CZ11" s="989"/>
      <c r="DA11" s="990"/>
      <c r="DB11" s="988">
        <v>0</v>
      </c>
      <c r="DC11" s="989"/>
      <c r="DD11" s="989"/>
      <c r="DE11" s="989"/>
      <c r="DF11" s="990"/>
      <c r="DG11" s="988">
        <v>0</v>
      </c>
      <c r="DH11" s="989"/>
      <c r="DI11" s="989"/>
      <c r="DJ11" s="989"/>
      <c r="DK11" s="990"/>
      <c r="DL11" s="988">
        <v>0</v>
      </c>
      <c r="DM11" s="989"/>
      <c r="DN11" s="989"/>
      <c r="DO11" s="989"/>
      <c r="DP11" s="990"/>
      <c r="DQ11" s="988">
        <v>0</v>
      </c>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t="s">
        <v>550</v>
      </c>
      <c r="BT12" s="1014"/>
      <c r="BU12" s="1014"/>
      <c r="BV12" s="1014"/>
      <c r="BW12" s="1014"/>
      <c r="BX12" s="1014"/>
      <c r="BY12" s="1014"/>
      <c r="BZ12" s="1014"/>
      <c r="CA12" s="1014"/>
      <c r="CB12" s="1014"/>
      <c r="CC12" s="1014"/>
      <c r="CD12" s="1014"/>
      <c r="CE12" s="1014"/>
      <c r="CF12" s="1014"/>
      <c r="CG12" s="1015"/>
      <c r="CH12" s="988">
        <v>21</v>
      </c>
      <c r="CI12" s="989"/>
      <c r="CJ12" s="989"/>
      <c r="CK12" s="989"/>
      <c r="CL12" s="990"/>
      <c r="CM12" s="988">
        <v>655</v>
      </c>
      <c r="CN12" s="989"/>
      <c r="CO12" s="989"/>
      <c r="CP12" s="989"/>
      <c r="CQ12" s="990"/>
      <c r="CR12" s="988">
        <v>140</v>
      </c>
      <c r="CS12" s="989"/>
      <c r="CT12" s="989"/>
      <c r="CU12" s="989"/>
      <c r="CV12" s="990"/>
      <c r="CW12" s="988">
        <v>0</v>
      </c>
      <c r="CX12" s="989"/>
      <c r="CY12" s="989"/>
      <c r="CZ12" s="989"/>
      <c r="DA12" s="990"/>
      <c r="DB12" s="988">
        <v>0</v>
      </c>
      <c r="DC12" s="989"/>
      <c r="DD12" s="989"/>
      <c r="DE12" s="989"/>
      <c r="DF12" s="990"/>
      <c r="DG12" s="988">
        <v>0</v>
      </c>
      <c r="DH12" s="989"/>
      <c r="DI12" s="989"/>
      <c r="DJ12" s="989"/>
      <c r="DK12" s="990"/>
      <c r="DL12" s="988">
        <v>0</v>
      </c>
      <c r="DM12" s="989"/>
      <c r="DN12" s="989"/>
      <c r="DO12" s="989"/>
      <c r="DP12" s="990"/>
      <c r="DQ12" s="988">
        <v>0</v>
      </c>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364</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365</v>
      </c>
      <c r="B23" s="940" t="s">
        <v>366</v>
      </c>
      <c r="C23" s="941"/>
      <c r="D23" s="941"/>
      <c r="E23" s="941"/>
      <c r="F23" s="941"/>
      <c r="G23" s="941"/>
      <c r="H23" s="941"/>
      <c r="I23" s="941"/>
      <c r="J23" s="941"/>
      <c r="K23" s="941"/>
      <c r="L23" s="941"/>
      <c r="M23" s="941"/>
      <c r="N23" s="941"/>
      <c r="O23" s="941"/>
      <c r="P23" s="942"/>
      <c r="Q23" s="1067">
        <v>48197</v>
      </c>
      <c r="R23" s="1068"/>
      <c r="S23" s="1068"/>
      <c r="T23" s="1068"/>
      <c r="U23" s="1068"/>
      <c r="V23" s="1068">
        <v>47162</v>
      </c>
      <c r="W23" s="1068"/>
      <c r="X23" s="1068"/>
      <c r="Y23" s="1068"/>
      <c r="Z23" s="1068"/>
      <c r="AA23" s="1068">
        <v>1034</v>
      </c>
      <c r="AB23" s="1068"/>
      <c r="AC23" s="1068"/>
      <c r="AD23" s="1068"/>
      <c r="AE23" s="1069"/>
      <c r="AF23" s="1070">
        <v>940</v>
      </c>
      <c r="AG23" s="1068"/>
      <c r="AH23" s="1068"/>
      <c r="AI23" s="1068"/>
      <c r="AJ23" s="1071"/>
      <c r="AK23" s="1072"/>
      <c r="AL23" s="1073"/>
      <c r="AM23" s="1073"/>
      <c r="AN23" s="1073"/>
      <c r="AO23" s="1073"/>
      <c r="AP23" s="1068">
        <v>53647</v>
      </c>
      <c r="AQ23" s="1068"/>
      <c r="AR23" s="1068"/>
      <c r="AS23" s="1068"/>
      <c r="AT23" s="1068"/>
      <c r="AU23" s="1074"/>
      <c r="AV23" s="1074"/>
      <c r="AW23" s="1074"/>
      <c r="AX23" s="1074"/>
      <c r="AY23" s="1075"/>
      <c r="AZ23" s="1064" t="s">
        <v>110</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368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346</v>
      </c>
      <c r="B26" s="995"/>
      <c r="C26" s="995"/>
      <c r="D26" s="995"/>
      <c r="E26" s="995"/>
      <c r="F26" s="995"/>
      <c r="G26" s="995"/>
      <c r="H26" s="995"/>
      <c r="I26" s="995"/>
      <c r="J26" s="995"/>
      <c r="K26" s="995"/>
      <c r="L26" s="995"/>
      <c r="M26" s="995"/>
      <c r="N26" s="995"/>
      <c r="O26" s="995"/>
      <c r="P26" s="996"/>
      <c r="Q26" s="1000" t="s">
        <v>369</v>
      </c>
      <c r="R26" s="1001"/>
      <c r="S26" s="1001"/>
      <c r="T26" s="1001"/>
      <c r="U26" s="1002"/>
      <c r="V26" s="1000" t="s">
        <v>370</v>
      </c>
      <c r="W26" s="1001"/>
      <c r="X26" s="1001"/>
      <c r="Y26" s="1001"/>
      <c r="Z26" s="1002"/>
      <c r="AA26" s="1000" t="s">
        <v>371</v>
      </c>
      <c r="AB26" s="1001"/>
      <c r="AC26" s="1001"/>
      <c r="AD26" s="1001"/>
      <c r="AE26" s="1001"/>
      <c r="AF26" s="1058" t="s">
        <v>372</v>
      </c>
      <c r="AG26" s="1007"/>
      <c r="AH26" s="1007"/>
      <c r="AI26" s="1007"/>
      <c r="AJ26" s="1059"/>
      <c r="AK26" s="1001" t="s">
        <v>373</v>
      </c>
      <c r="AL26" s="1001"/>
      <c r="AM26" s="1001"/>
      <c r="AN26" s="1001"/>
      <c r="AO26" s="1002"/>
      <c r="AP26" s="1000" t="s">
        <v>374</v>
      </c>
      <c r="AQ26" s="1001"/>
      <c r="AR26" s="1001"/>
      <c r="AS26" s="1001"/>
      <c r="AT26" s="1002"/>
      <c r="AU26" s="1000" t="s">
        <v>375</v>
      </c>
      <c r="AV26" s="1001"/>
      <c r="AW26" s="1001"/>
      <c r="AX26" s="1001"/>
      <c r="AY26" s="1002"/>
      <c r="AZ26" s="1000" t="s">
        <v>376</v>
      </c>
      <c r="BA26" s="1001"/>
      <c r="BB26" s="1001"/>
      <c r="BC26" s="1001"/>
      <c r="BD26" s="1002"/>
      <c r="BE26" s="1000" t="s">
        <v>353</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377</v>
      </c>
      <c r="C28" s="1050"/>
      <c r="D28" s="1050"/>
      <c r="E28" s="1050"/>
      <c r="F28" s="1050"/>
      <c r="G28" s="1050"/>
      <c r="H28" s="1050"/>
      <c r="I28" s="1050"/>
      <c r="J28" s="1050"/>
      <c r="K28" s="1050"/>
      <c r="L28" s="1050"/>
      <c r="M28" s="1050"/>
      <c r="N28" s="1050"/>
      <c r="O28" s="1050"/>
      <c r="P28" s="1051"/>
      <c r="Q28" s="1052">
        <v>13176</v>
      </c>
      <c r="R28" s="1053"/>
      <c r="S28" s="1053"/>
      <c r="T28" s="1053"/>
      <c r="U28" s="1053"/>
      <c r="V28" s="1053">
        <v>13168</v>
      </c>
      <c r="W28" s="1053"/>
      <c r="X28" s="1053"/>
      <c r="Y28" s="1053"/>
      <c r="Z28" s="1053"/>
      <c r="AA28" s="1053">
        <v>8</v>
      </c>
      <c r="AB28" s="1053"/>
      <c r="AC28" s="1053"/>
      <c r="AD28" s="1053"/>
      <c r="AE28" s="1054"/>
      <c r="AF28" s="1055">
        <v>8</v>
      </c>
      <c r="AG28" s="1053"/>
      <c r="AH28" s="1053"/>
      <c r="AI28" s="1053"/>
      <c r="AJ28" s="1056"/>
      <c r="AK28" s="1057">
        <v>1253</v>
      </c>
      <c r="AL28" s="1045"/>
      <c r="AM28" s="1045"/>
      <c r="AN28" s="1045"/>
      <c r="AO28" s="1045"/>
      <c r="AP28" s="1045">
        <v>0</v>
      </c>
      <c r="AQ28" s="1045"/>
      <c r="AR28" s="1045"/>
      <c r="AS28" s="1045"/>
      <c r="AT28" s="1045"/>
      <c r="AU28" s="1045">
        <v>0</v>
      </c>
      <c r="AV28" s="1045"/>
      <c r="AW28" s="1045"/>
      <c r="AX28" s="1045"/>
      <c r="AY28" s="1045"/>
      <c r="AZ28" s="1046" t="s">
        <v>534</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378</v>
      </c>
      <c r="C29" s="1037"/>
      <c r="D29" s="1037"/>
      <c r="E29" s="1037"/>
      <c r="F29" s="1037"/>
      <c r="G29" s="1037"/>
      <c r="H29" s="1037"/>
      <c r="I29" s="1037"/>
      <c r="J29" s="1037"/>
      <c r="K29" s="1037"/>
      <c r="L29" s="1037"/>
      <c r="M29" s="1037"/>
      <c r="N29" s="1037"/>
      <c r="O29" s="1037"/>
      <c r="P29" s="1038"/>
      <c r="Q29" s="1042">
        <v>95</v>
      </c>
      <c r="R29" s="1043"/>
      <c r="S29" s="1043"/>
      <c r="T29" s="1043"/>
      <c r="U29" s="1043"/>
      <c r="V29" s="1043">
        <v>95</v>
      </c>
      <c r="W29" s="1043"/>
      <c r="X29" s="1043"/>
      <c r="Y29" s="1043"/>
      <c r="Z29" s="1043"/>
      <c r="AA29" s="1043" t="s">
        <v>548</v>
      </c>
      <c r="AB29" s="1043"/>
      <c r="AC29" s="1043"/>
      <c r="AD29" s="1043"/>
      <c r="AE29" s="1044"/>
      <c r="AF29" s="1018" t="s">
        <v>110</v>
      </c>
      <c r="AG29" s="1019"/>
      <c r="AH29" s="1019"/>
      <c r="AI29" s="1019"/>
      <c r="AJ29" s="1020"/>
      <c r="AK29" s="976">
        <v>16</v>
      </c>
      <c r="AL29" s="967"/>
      <c r="AM29" s="967"/>
      <c r="AN29" s="967"/>
      <c r="AO29" s="967"/>
      <c r="AP29" s="967">
        <v>28</v>
      </c>
      <c r="AQ29" s="967"/>
      <c r="AR29" s="967"/>
      <c r="AS29" s="967"/>
      <c r="AT29" s="967"/>
      <c r="AU29" s="967">
        <v>9</v>
      </c>
      <c r="AV29" s="967"/>
      <c r="AW29" s="967"/>
      <c r="AX29" s="967"/>
      <c r="AY29" s="967"/>
      <c r="AZ29" s="1041" t="s">
        <v>534</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379</v>
      </c>
      <c r="C30" s="1037"/>
      <c r="D30" s="1037"/>
      <c r="E30" s="1037"/>
      <c r="F30" s="1037"/>
      <c r="G30" s="1037"/>
      <c r="H30" s="1037"/>
      <c r="I30" s="1037"/>
      <c r="J30" s="1037"/>
      <c r="K30" s="1037"/>
      <c r="L30" s="1037"/>
      <c r="M30" s="1037"/>
      <c r="N30" s="1037"/>
      <c r="O30" s="1037"/>
      <c r="P30" s="1038"/>
      <c r="Q30" s="1042">
        <v>7977</v>
      </c>
      <c r="R30" s="1043"/>
      <c r="S30" s="1043"/>
      <c r="T30" s="1043"/>
      <c r="U30" s="1043"/>
      <c r="V30" s="1043">
        <v>7747</v>
      </c>
      <c r="W30" s="1043"/>
      <c r="X30" s="1043"/>
      <c r="Y30" s="1043"/>
      <c r="Z30" s="1043"/>
      <c r="AA30" s="1043">
        <v>230</v>
      </c>
      <c r="AB30" s="1043"/>
      <c r="AC30" s="1043"/>
      <c r="AD30" s="1043"/>
      <c r="AE30" s="1044"/>
      <c r="AF30" s="1018">
        <v>230</v>
      </c>
      <c r="AG30" s="1019"/>
      <c r="AH30" s="1019"/>
      <c r="AI30" s="1019"/>
      <c r="AJ30" s="1020"/>
      <c r="AK30" s="976">
        <v>1089</v>
      </c>
      <c r="AL30" s="967"/>
      <c r="AM30" s="967"/>
      <c r="AN30" s="967"/>
      <c r="AO30" s="967"/>
      <c r="AP30" s="967">
        <v>0</v>
      </c>
      <c r="AQ30" s="967"/>
      <c r="AR30" s="967"/>
      <c r="AS30" s="967"/>
      <c r="AT30" s="967"/>
      <c r="AU30" s="967">
        <v>0</v>
      </c>
      <c r="AV30" s="967"/>
      <c r="AW30" s="967"/>
      <c r="AX30" s="967"/>
      <c r="AY30" s="967"/>
      <c r="AZ30" s="1041" t="s">
        <v>534</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380</v>
      </c>
      <c r="C31" s="1037"/>
      <c r="D31" s="1037"/>
      <c r="E31" s="1037"/>
      <c r="F31" s="1037"/>
      <c r="G31" s="1037"/>
      <c r="H31" s="1037"/>
      <c r="I31" s="1037"/>
      <c r="J31" s="1037"/>
      <c r="K31" s="1037"/>
      <c r="L31" s="1037"/>
      <c r="M31" s="1037"/>
      <c r="N31" s="1037"/>
      <c r="O31" s="1037"/>
      <c r="P31" s="1038"/>
      <c r="Q31" s="1042">
        <v>1198</v>
      </c>
      <c r="R31" s="1043"/>
      <c r="S31" s="1043"/>
      <c r="T31" s="1043"/>
      <c r="U31" s="1043"/>
      <c r="V31" s="1043">
        <v>1198</v>
      </c>
      <c r="W31" s="1043"/>
      <c r="X31" s="1043"/>
      <c r="Y31" s="1043"/>
      <c r="Z31" s="1043"/>
      <c r="AA31" s="1043">
        <v>0</v>
      </c>
      <c r="AB31" s="1043"/>
      <c r="AC31" s="1043"/>
      <c r="AD31" s="1043"/>
      <c r="AE31" s="1044"/>
      <c r="AF31" s="1018">
        <v>0</v>
      </c>
      <c r="AG31" s="1019"/>
      <c r="AH31" s="1019"/>
      <c r="AI31" s="1019"/>
      <c r="AJ31" s="1020"/>
      <c r="AK31" s="976">
        <v>278</v>
      </c>
      <c r="AL31" s="967"/>
      <c r="AM31" s="967"/>
      <c r="AN31" s="967"/>
      <c r="AO31" s="967"/>
      <c r="AP31" s="967">
        <v>0</v>
      </c>
      <c r="AQ31" s="967"/>
      <c r="AR31" s="967"/>
      <c r="AS31" s="967"/>
      <c r="AT31" s="967"/>
      <c r="AU31" s="967">
        <v>0</v>
      </c>
      <c r="AV31" s="967"/>
      <c r="AW31" s="967"/>
      <c r="AX31" s="967"/>
      <c r="AY31" s="967"/>
      <c r="AZ31" s="1041" t="s">
        <v>534</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381</v>
      </c>
      <c r="C32" s="1037"/>
      <c r="D32" s="1037"/>
      <c r="E32" s="1037"/>
      <c r="F32" s="1037"/>
      <c r="G32" s="1037"/>
      <c r="H32" s="1037"/>
      <c r="I32" s="1037"/>
      <c r="J32" s="1037"/>
      <c r="K32" s="1037"/>
      <c r="L32" s="1037"/>
      <c r="M32" s="1037"/>
      <c r="N32" s="1037"/>
      <c r="O32" s="1037"/>
      <c r="P32" s="1038"/>
      <c r="Q32" s="1042">
        <v>82</v>
      </c>
      <c r="R32" s="1043"/>
      <c r="S32" s="1043"/>
      <c r="T32" s="1043"/>
      <c r="U32" s="1043"/>
      <c r="V32" s="1043">
        <v>82</v>
      </c>
      <c r="W32" s="1043"/>
      <c r="X32" s="1043"/>
      <c r="Y32" s="1043"/>
      <c r="Z32" s="1043"/>
      <c r="AA32" s="1043" t="s">
        <v>548</v>
      </c>
      <c r="AB32" s="1043"/>
      <c r="AC32" s="1043"/>
      <c r="AD32" s="1043"/>
      <c r="AE32" s="1044"/>
      <c r="AF32" s="1018" t="s">
        <v>110</v>
      </c>
      <c r="AG32" s="1019"/>
      <c r="AH32" s="1019"/>
      <c r="AI32" s="1019"/>
      <c r="AJ32" s="1020"/>
      <c r="AK32" s="976">
        <v>32</v>
      </c>
      <c r="AL32" s="967"/>
      <c r="AM32" s="967"/>
      <c r="AN32" s="967"/>
      <c r="AO32" s="967"/>
      <c r="AP32" s="967">
        <v>0</v>
      </c>
      <c r="AQ32" s="967"/>
      <c r="AR32" s="967"/>
      <c r="AS32" s="967"/>
      <c r="AT32" s="967"/>
      <c r="AU32" s="967">
        <v>0</v>
      </c>
      <c r="AV32" s="967"/>
      <c r="AW32" s="967"/>
      <c r="AX32" s="967"/>
      <c r="AY32" s="967"/>
      <c r="AZ32" s="1041" t="s">
        <v>534</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382</v>
      </c>
      <c r="C33" s="1037"/>
      <c r="D33" s="1037"/>
      <c r="E33" s="1037"/>
      <c r="F33" s="1037"/>
      <c r="G33" s="1037"/>
      <c r="H33" s="1037"/>
      <c r="I33" s="1037"/>
      <c r="J33" s="1037"/>
      <c r="K33" s="1037"/>
      <c r="L33" s="1037"/>
      <c r="M33" s="1037"/>
      <c r="N33" s="1037"/>
      <c r="O33" s="1037"/>
      <c r="P33" s="1038"/>
      <c r="Q33" s="1042">
        <v>118</v>
      </c>
      <c r="R33" s="1043"/>
      <c r="S33" s="1043"/>
      <c r="T33" s="1043"/>
      <c r="U33" s="1043"/>
      <c r="V33" s="1043">
        <v>118</v>
      </c>
      <c r="W33" s="1043"/>
      <c r="X33" s="1043"/>
      <c r="Y33" s="1043"/>
      <c r="Z33" s="1043"/>
      <c r="AA33" s="1043">
        <v>0</v>
      </c>
      <c r="AB33" s="1043"/>
      <c r="AC33" s="1043"/>
      <c r="AD33" s="1043"/>
      <c r="AE33" s="1044"/>
      <c r="AF33" s="1018" t="s">
        <v>110</v>
      </c>
      <c r="AG33" s="1019"/>
      <c r="AH33" s="1019"/>
      <c r="AI33" s="1019"/>
      <c r="AJ33" s="1020"/>
      <c r="AK33" s="976">
        <v>0</v>
      </c>
      <c r="AL33" s="967"/>
      <c r="AM33" s="967"/>
      <c r="AN33" s="967"/>
      <c r="AO33" s="967"/>
      <c r="AP33" s="967">
        <v>0</v>
      </c>
      <c r="AQ33" s="967"/>
      <c r="AR33" s="967"/>
      <c r="AS33" s="967"/>
      <c r="AT33" s="967"/>
      <c r="AU33" s="967">
        <v>0</v>
      </c>
      <c r="AV33" s="967"/>
      <c r="AW33" s="967"/>
      <c r="AX33" s="967"/>
      <c r="AY33" s="967"/>
      <c r="AZ33" s="1041" t="s">
        <v>534</v>
      </c>
      <c r="BA33" s="1041"/>
      <c r="BB33" s="1041"/>
      <c r="BC33" s="1041"/>
      <c r="BD33" s="1041"/>
      <c r="BE33" s="1031"/>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383</v>
      </c>
      <c r="C34" s="1037"/>
      <c r="D34" s="1037"/>
      <c r="E34" s="1037"/>
      <c r="F34" s="1037"/>
      <c r="G34" s="1037"/>
      <c r="H34" s="1037"/>
      <c r="I34" s="1037"/>
      <c r="J34" s="1037"/>
      <c r="K34" s="1037"/>
      <c r="L34" s="1037"/>
      <c r="M34" s="1037"/>
      <c r="N34" s="1037"/>
      <c r="O34" s="1037"/>
      <c r="P34" s="1038"/>
      <c r="Q34" s="1042">
        <v>13321</v>
      </c>
      <c r="R34" s="1043"/>
      <c r="S34" s="1043"/>
      <c r="T34" s="1043"/>
      <c r="U34" s="1043"/>
      <c r="V34" s="1043">
        <v>1525</v>
      </c>
      <c r="W34" s="1043"/>
      <c r="X34" s="1043"/>
      <c r="Y34" s="1043"/>
      <c r="Z34" s="1043"/>
      <c r="AA34" s="1043">
        <v>11797</v>
      </c>
      <c r="AB34" s="1043"/>
      <c r="AC34" s="1043"/>
      <c r="AD34" s="1043"/>
      <c r="AE34" s="1044"/>
      <c r="AF34" s="1018">
        <v>11797</v>
      </c>
      <c r="AG34" s="1019"/>
      <c r="AH34" s="1019"/>
      <c r="AI34" s="1019"/>
      <c r="AJ34" s="1020"/>
      <c r="AK34" s="976">
        <v>0</v>
      </c>
      <c r="AL34" s="967"/>
      <c r="AM34" s="967"/>
      <c r="AN34" s="967"/>
      <c r="AO34" s="967"/>
      <c r="AP34" s="967">
        <v>539</v>
      </c>
      <c r="AQ34" s="967"/>
      <c r="AR34" s="967"/>
      <c r="AS34" s="967"/>
      <c r="AT34" s="967"/>
      <c r="AU34" s="967">
        <v>0</v>
      </c>
      <c r="AV34" s="967"/>
      <c r="AW34" s="967"/>
      <c r="AX34" s="967"/>
      <c r="AY34" s="967"/>
      <c r="AZ34" s="1041" t="s">
        <v>534</v>
      </c>
      <c r="BA34" s="1041"/>
      <c r="BB34" s="1041"/>
      <c r="BC34" s="1041"/>
      <c r="BD34" s="1041"/>
      <c r="BE34" s="1031" t="s">
        <v>384</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385</v>
      </c>
      <c r="C35" s="1037"/>
      <c r="D35" s="1037"/>
      <c r="E35" s="1037"/>
      <c r="F35" s="1037"/>
      <c r="G35" s="1037"/>
      <c r="H35" s="1037"/>
      <c r="I35" s="1037"/>
      <c r="J35" s="1037"/>
      <c r="K35" s="1037"/>
      <c r="L35" s="1037"/>
      <c r="M35" s="1037"/>
      <c r="N35" s="1037"/>
      <c r="O35" s="1037"/>
      <c r="P35" s="1038"/>
      <c r="Q35" s="1042">
        <v>2339</v>
      </c>
      <c r="R35" s="1043"/>
      <c r="S35" s="1043"/>
      <c r="T35" s="1043"/>
      <c r="U35" s="1043"/>
      <c r="V35" s="1043">
        <v>2465</v>
      </c>
      <c r="W35" s="1043"/>
      <c r="X35" s="1043"/>
      <c r="Y35" s="1043"/>
      <c r="Z35" s="1043"/>
      <c r="AA35" s="1043">
        <v>-127</v>
      </c>
      <c r="AB35" s="1043"/>
      <c r="AC35" s="1043"/>
      <c r="AD35" s="1043"/>
      <c r="AE35" s="1044"/>
      <c r="AF35" s="1018">
        <v>2058</v>
      </c>
      <c r="AG35" s="1019"/>
      <c r="AH35" s="1019"/>
      <c r="AI35" s="1019"/>
      <c r="AJ35" s="1020"/>
      <c r="AK35" s="976">
        <v>125</v>
      </c>
      <c r="AL35" s="967"/>
      <c r="AM35" s="967"/>
      <c r="AN35" s="967"/>
      <c r="AO35" s="967"/>
      <c r="AP35" s="967">
        <v>9128</v>
      </c>
      <c r="AQ35" s="967"/>
      <c r="AR35" s="967"/>
      <c r="AS35" s="967"/>
      <c r="AT35" s="967"/>
      <c r="AU35" s="967">
        <v>119</v>
      </c>
      <c r="AV35" s="967"/>
      <c r="AW35" s="967"/>
      <c r="AX35" s="967"/>
      <c r="AY35" s="967"/>
      <c r="AZ35" s="1041" t="s">
        <v>534</v>
      </c>
      <c r="BA35" s="1041"/>
      <c r="BB35" s="1041"/>
      <c r="BC35" s="1041"/>
      <c r="BD35" s="1041"/>
      <c r="BE35" s="1031" t="s">
        <v>384</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t="s">
        <v>386</v>
      </c>
      <c r="C36" s="1037"/>
      <c r="D36" s="1037"/>
      <c r="E36" s="1037"/>
      <c r="F36" s="1037"/>
      <c r="G36" s="1037"/>
      <c r="H36" s="1037"/>
      <c r="I36" s="1037"/>
      <c r="J36" s="1037"/>
      <c r="K36" s="1037"/>
      <c r="L36" s="1037"/>
      <c r="M36" s="1037"/>
      <c r="N36" s="1037"/>
      <c r="O36" s="1037"/>
      <c r="P36" s="1038"/>
      <c r="Q36" s="1042">
        <v>2206</v>
      </c>
      <c r="R36" s="1043"/>
      <c r="S36" s="1043"/>
      <c r="T36" s="1043"/>
      <c r="U36" s="1043"/>
      <c r="V36" s="1043">
        <v>2193</v>
      </c>
      <c r="W36" s="1043"/>
      <c r="X36" s="1043"/>
      <c r="Y36" s="1043"/>
      <c r="Z36" s="1043"/>
      <c r="AA36" s="1043">
        <v>13</v>
      </c>
      <c r="AB36" s="1043"/>
      <c r="AC36" s="1043"/>
      <c r="AD36" s="1043"/>
      <c r="AE36" s="1044"/>
      <c r="AF36" s="1018">
        <v>1</v>
      </c>
      <c r="AG36" s="1019"/>
      <c r="AH36" s="1019"/>
      <c r="AI36" s="1019"/>
      <c r="AJ36" s="1020"/>
      <c r="AK36" s="976">
        <v>649</v>
      </c>
      <c r="AL36" s="967"/>
      <c r="AM36" s="967"/>
      <c r="AN36" s="967"/>
      <c r="AO36" s="967"/>
      <c r="AP36" s="967">
        <v>12906</v>
      </c>
      <c r="AQ36" s="967"/>
      <c r="AR36" s="967"/>
      <c r="AS36" s="967"/>
      <c r="AT36" s="967"/>
      <c r="AU36" s="967">
        <v>5769</v>
      </c>
      <c r="AV36" s="967"/>
      <c r="AW36" s="967"/>
      <c r="AX36" s="967"/>
      <c r="AY36" s="967"/>
      <c r="AZ36" s="1041" t="s">
        <v>534</v>
      </c>
      <c r="BA36" s="1041"/>
      <c r="BB36" s="1041"/>
      <c r="BC36" s="1041"/>
      <c r="BD36" s="1041"/>
      <c r="BE36" s="1031" t="s">
        <v>387</v>
      </c>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t="s">
        <v>388</v>
      </c>
      <c r="C37" s="1037"/>
      <c r="D37" s="1037"/>
      <c r="E37" s="1037"/>
      <c r="F37" s="1037"/>
      <c r="G37" s="1037"/>
      <c r="H37" s="1037"/>
      <c r="I37" s="1037"/>
      <c r="J37" s="1037"/>
      <c r="K37" s="1037"/>
      <c r="L37" s="1037"/>
      <c r="M37" s="1037"/>
      <c r="N37" s="1037"/>
      <c r="O37" s="1037"/>
      <c r="P37" s="1038"/>
      <c r="Q37" s="1042">
        <v>155</v>
      </c>
      <c r="R37" s="1043"/>
      <c r="S37" s="1043"/>
      <c r="T37" s="1043"/>
      <c r="U37" s="1043"/>
      <c r="V37" s="1043">
        <v>153</v>
      </c>
      <c r="W37" s="1043"/>
      <c r="X37" s="1043"/>
      <c r="Y37" s="1043"/>
      <c r="Z37" s="1043"/>
      <c r="AA37" s="1043">
        <v>1</v>
      </c>
      <c r="AB37" s="1043"/>
      <c r="AC37" s="1043"/>
      <c r="AD37" s="1043"/>
      <c r="AE37" s="1044"/>
      <c r="AF37" s="1018">
        <v>1</v>
      </c>
      <c r="AG37" s="1019"/>
      <c r="AH37" s="1019"/>
      <c r="AI37" s="1019"/>
      <c r="AJ37" s="1020"/>
      <c r="AK37" s="976">
        <v>99</v>
      </c>
      <c r="AL37" s="967"/>
      <c r="AM37" s="967"/>
      <c r="AN37" s="967"/>
      <c r="AO37" s="967"/>
      <c r="AP37" s="967">
        <v>1090</v>
      </c>
      <c r="AQ37" s="967"/>
      <c r="AR37" s="967"/>
      <c r="AS37" s="967"/>
      <c r="AT37" s="967"/>
      <c r="AU37" s="967">
        <v>1073</v>
      </c>
      <c r="AV37" s="967"/>
      <c r="AW37" s="967"/>
      <c r="AX37" s="967"/>
      <c r="AY37" s="967"/>
      <c r="AZ37" s="1041" t="s">
        <v>534</v>
      </c>
      <c r="BA37" s="1041"/>
      <c r="BB37" s="1041"/>
      <c r="BC37" s="1041"/>
      <c r="BD37" s="1041"/>
      <c r="BE37" s="1031" t="s">
        <v>387</v>
      </c>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6"/>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6"/>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6"/>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6"/>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6"/>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6"/>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6"/>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6"/>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6"/>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6"/>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6"/>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6"/>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365</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14095</v>
      </c>
      <c r="AG63" s="955"/>
      <c r="AH63" s="955"/>
      <c r="AI63" s="955"/>
      <c r="AJ63" s="1029"/>
      <c r="AK63" s="1030"/>
      <c r="AL63" s="959"/>
      <c r="AM63" s="959"/>
      <c r="AN63" s="959"/>
      <c r="AO63" s="959"/>
      <c r="AP63" s="955">
        <v>23691</v>
      </c>
      <c r="AQ63" s="955"/>
      <c r="AR63" s="955"/>
      <c r="AS63" s="955"/>
      <c r="AT63" s="955"/>
      <c r="AU63" s="955">
        <v>6969</v>
      </c>
      <c r="AV63" s="955"/>
      <c r="AW63" s="955"/>
      <c r="AX63" s="955"/>
      <c r="AY63" s="955"/>
      <c r="AZ63" s="1024"/>
      <c r="BA63" s="1024"/>
      <c r="BB63" s="1024"/>
      <c r="BC63" s="1024"/>
      <c r="BD63" s="1024"/>
      <c r="BE63" s="956"/>
      <c r="BF63" s="956"/>
      <c r="BG63" s="956"/>
      <c r="BH63" s="956"/>
      <c r="BI63" s="957"/>
      <c r="BJ63" s="1025" t="s">
        <v>110</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392</v>
      </c>
      <c r="B66" s="995"/>
      <c r="C66" s="995"/>
      <c r="D66" s="995"/>
      <c r="E66" s="995"/>
      <c r="F66" s="995"/>
      <c r="G66" s="995"/>
      <c r="H66" s="995"/>
      <c r="I66" s="995"/>
      <c r="J66" s="995"/>
      <c r="K66" s="995"/>
      <c r="L66" s="995"/>
      <c r="M66" s="995"/>
      <c r="N66" s="995"/>
      <c r="O66" s="995"/>
      <c r="P66" s="996"/>
      <c r="Q66" s="1000" t="s">
        <v>369</v>
      </c>
      <c r="R66" s="1001"/>
      <c r="S66" s="1001"/>
      <c r="T66" s="1001"/>
      <c r="U66" s="1002"/>
      <c r="V66" s="1000" t="s">
        <v>370</v>
      </c>
      <c r="W66" s="1001"/>
      <c r="X66" s="1001"/>
      <c r="Y66" s="1001"/>
      <c r="Z66" s="1002"/>
      <c r="AA66" s="1000" t="s">
        <v>371</v>
      </c>
      <c r="AB66" s="1001"/>
      <c r="AC66" s="1001"/>
      <c r="AD66" s="1001"/>
      <c r="AE66" s="1002"/>
      <c r="AF66" s="1006" t="s">
        <v>372</v>
      </c>
      <c r="AG66" s="1007"/>
      <c r="AH66" s="1007"/>
      <c r="AI66" s="1007"/>
      <c r="AJ66" s="1008"/>
      <c r="AK66" s="1000" t="s">
        <v>373</v>
      </c>
      <c r="AL66" s="995"/>
      <c r="AM66" s="995"/>
      <c r="AN66" s="995"/>
      <c r="AO66" s="996"/>
      <c r="AP66" s="1000" t="s">
        <v>374</v>
      </c>
      <c r="AQ66" s="1001"/>
      <c r="AR66" s="1001"/>
      <c r="AS66" s="1001"/>
      <c r="AT66" s="1002"/>
      <c r="AU66" s="1000" t="s">
        <v>393</v>
      </c>
      <c r="AV66" s="1001"/>
      <c r="AW66" s="1001"/>
      <c r="AX66" s="1001"/>
      <c r="AY66" s="1002"/>
      <c r="AZ66" s="1000" t="s">
        <v>353</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543</v>
      </c>
      <c r="C68" s="985"/>
      <c r="D68" s="985"/>
      <c r="E68" s="985"/>
      <c r="F68" s="985"/>
      <c r="G68" s="985"/>
      <c r="H68" s="985"/>
      <c r="I68" s="985"/>
      <c r="J68" s="985"/>
      <c r="K68" s="985"/>
      <c r="L68" s="985"/>
      <c r="M68" s="985"/>
      <c r="N68" s="985"/>
      <c r="O68" s="985"/>
      <c r="P68" s="986"/>
      <c r="Q68" s="987">
        <v>1058</v>
      </c>
      <c r="R68" s="981"/>
      <c r="S68" s="981"/>
      <c r="T68" s="981"/>
      <c r="U68" s="981"/>
      <c r="V68" s="981">
        <v>1038</v>
      </c>
      <c r="W68" s="981"/>
      <c r="X68" s="981"/>
      <c r="Y68" s="981"/>
      <c r="Z68" s="981"/>
      <c r="AA68" s="981">
        <v>21</v>
      </c>
      <c r="AB68" s="981"/>
      <c r="AC68" s="981"/>
      <c r="AD68" s="981"/>
      <c r="AE68" s="981"/>
      <c r="AF68" s="981">
        <v>21</v>
      </c>
      <c r="AG68" s="981"/>
      <c r="AH68" s="981"/>
      <c r="AI68" s="981"/>
      <c r="AJ68" s="981"/>
      <c r="AK68" s="981">
        <v>77</v>
      </c>
      <c r="AL68" s="981"/>
      <c r="AM68" s="981"/>
      <c r="AN68" s="981"/>
      <c r="AO68" s="981"/>
      <c r="AP68" s="981">
        <v>234</v>
      </c>
      <c r="AQ68" s="981"/>
      <c r="AR68" s="981"/>
      <c r="AS68" s="981"/>
      <c r="AT68" s="981"/>
      <c r="AU68" s="981">
        <v>131</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992</v>
      </c>
      <c r="R69" s="967"/>
      <c r="S69" s="967"/>
      <c r="T69" s="967"/>
      <c r="U69" s="967"/>
      <c r="V69" s="967">
        <v>956</v>
      </c>
      <c r="W69" s="967"/>
      <c r="X69" s="967"/>
      <c r="Y69" s="967"/>
      <c r="Z69" s="967"/>
      <c r="AA69" s="967">
        <v>36</v>
      </c>
      <c r="AB69" s="967"/>
      <c r="AC69" s="967"/>
      <c r="AD69" s="967"/>
      <c r="AE69" s="967"/>
      <c r="AF69" s="967">
        <v>36</v>
      </c>
      <c r="AG69" s="967"/>
      <c r="AH69" s="967"/>
      <c r="AI69" s="967"/>
      <c r="AJ69" s="967"/>
      <c r="AK69" s="967">
        <v>106</v>
      </c>
      <c r="AL69" s="967"/>
      <c r="AM69" s="967"/>
      <c r="AN69" s="967"/>
      <c r="AO69" s="967"/>
      <c r="AP69" s="967">
        <v>94</v>
      </c>
      <c r="AQ69" s="967"/>
      <c r="AR69" s="967"/>
      <c r="AS69" s="967"/>
      <c r="AT69" s="967"/>
      <c r="AU69" s="967">
        <v>81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2178</v>
      </c>
      <c r="R70" s="967"/>
      <c r="S70" s="967"/>
      <c r="T70" s="967"/>
      <c r="U70" s="967"/>
      <c r="V70" s="967">
        <v>2167</v>
      </c>
      <c r="W70" s="967"/>
      <c r="X70" s="967"/>
      <c r="Y70" s="967"/>
      <c r="Z70" s="967"/>
      <c r="AA70" s="967">
        <v>11</v>
      </c>
      <c r="AB70" s="967"/>
      <c r="AC70" s="967"/>
      <c r="AD70" s="967"/>
      <c r="AE70" s="967"/>
      <c r="AF70" s="967">
        <v>11</v>
      </c>
      <c r="AG70" s="967"/>
      <c r="AH70" s="967"/>
      <c r="AI70" s="967"/>
      <c r="AJ70" s="967"/>
      <c r="AK70" s="967">
        <v>90</v>
      </c>
      <c r="AL70" s="967"/>
      <c r="AM70" s="967"/>
      <c r="AN70" s="967"/>
      <c r="AO70" s="967"/>
      <c r="AP70" s="967">
        <v>1944</v>
      </c>
      <c r="AQ70" s="967"/>
      <c r="AR70" s="967"/>
      <c r="AS70" s="967"/>
      <c r="AT70" s="967"/>
      <c r="AU70" s="967">
        <v>347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549</v>
      </c>
      <c r="C71" s="971"/>
      <c r="D71" s="971"/>
      <c r="E71" s="971"/>
      <c r="F71" s="971"/>
      <c r="G71" s="971"/>
      <c r="H71" s="971"/>
      <c r="I71" s="971"/>
      <c r="J71" s="971"/>
      <c r="K71" s="971"/>
      <c r="L71" s="971"/>
      <c r="M71" s="971"/>
      <c r="N71" s="971"/>
      <c r="O71" s="971"/>
      <c r="P71" s="972"/>
      <c r="Q71" s="973">
        <v>12</v>
      </c>
      <c r="R71" s="967"/>
      <c r="S71" s="967"/>
      <c r="T71" s="967"/>
      <c r="U71" s="967"/>
      <c r="V71" s="967">
        <v>12</v>
      </c>
      <c r="W71" s="967"/>
      <c r="X71" s="967"/>
      <c r="Y71" s="967"/>
      <c r="Z71" s="967"/>
      <c r="AA71" s="967">
        <v>0</v>
      </c>
      <c r="AB71" s="967"/>
      <c r="AC71" s="967"/>
      <c r="AD71" s="967"/>
      <c r="AE71" s="967"/>
      <c r="AF71" s="967">
        <v>0</v>
      </c>
      <c r="AG71" s="967"/>
      <c r="AH71" s="967"/>
      <c r="AI71" s="967"/>
      <c r="AJ71" s="967"/>
      <c r="AK71" s="967">
        <v>10</v>
      </c>
      <c r="AL71" s="967"/>
      <c r="AM71" s="967"/>
      <c r="AN71" s="967"/>
      <c r="AO71" s="967"/>
      <c r="AP71" s="967" t="s">
        <v>551</v>
      </c>
      <c r="AQ71" s="967"/>
      <c r="AR71" s="967"/>
      <c r="AS71" s="967"/>
      <c r="AT71" s="967"/>
      <c r="AU71" s="967" t="s">
        <v>551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v>
      </c>
      <c r="R72" s="967"/>
      <c r="S72" s="967"/>
      <c r="T72" s="967"/>
      <c r="U72" s="967"/>
      <c r="V72" s="967">
        <v>0</v>
      </c>
      <c r="W72" s="967"/>
      <c r="X72" s="967"/>
      <c r="Y72" s="967"/>
      <c r="Z72" s="967"/>
      <c r="AA72" s="967">
        <v>0</v>
      </c>
      <c r="AB72" s="967"/>
      <c r="AC72" s="967"/>
      <c r="AD72" s="967"/>
      <c r="AE72" s="967"/>
      <c r="AF72" s="967">
        <v>0</v>
      </c>
      <c r="AG72" s="967"/>
      <c r="AH72" s="967"/>
      <c r="AI72" s="967"/>
      <c r="AJ72" s="967"/>
      <c r="AK72" s="967" t="s">
        <v>534</v>
      </c>
      <c r="AL72" s="967"/>
      <c r="AM72" s="967"/>
      <c r="AN72" s="967"/>
      <c r="AO72" s="967"/>
      <c r="AP72" s="967" t="s">
        <v>534</v>
      </c>
      <c r="AQ72" s="967"/>
      <c r="AR72" s="967"/>
      <c r="AS72" s="967"/>
      <c r="AT72" s="967"/>
      <c r="AU72" s="967" t="s">
        <v>534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4">
        <v>8</v>
      </c>
      <c r="R73" s="975"/>
      <c r="S73" s="975"/>
      <c r="T73" s="975"/>
      <c r="U73" s="976"/>
      <c r="V73" s="977">
        <v>6</v>
      </c>
      <c r="W73" s="975"/>
      <c r="X73" s="975"/>
      <c r="Y73" s="975"/>
      <c r="Z73" s="976"/>
      <c r="AA73" s="977">
        <v>3</v>
      </c>
      <c r="AB73" s="975"/>
      <c r="AC73" s="975"/>
      <c r="AD73" s="975"/>
      <c r="AE73" s="976"/>
      <c r="AF73" s="977">
        <v>3</v>
      </c>
      <c r="AG73" s="975"/>
      <c r="AH73" s="975"/>
      <c r="AI73" s="975"/>
      <c r="AJ73" s="976"/>
      <c r="AK73" s="977" t="s">
        <v>534</v>
      </c>
      <c r="AL73" s="975"/>
      <c r="AM73" s="975"/>
      <c r="AN73" s="975"/>
      <c r="AO73" s="976"/>
      <c r="AP73" s="977" t="s">
        <v>534</v>
      </c>
      <c r="AQ73" s="975"/>
      <c r="AR73" s="975"/>
      <c r="AS73" s="975"/>
      <c r="AT73" s="976"/>
      <c r="AU73" s="977" t="s">
        <v>534</v>
      </c>
      <c r="AV73" s="975"/>
      <c r="AW73" s="975"/>
      <c r="AX73" s="975"/>
      <c r="AY73" s="976"/>
      <c r="AZ73" s="978"/>
      <c r="BA73" s="979"/>
      <c r="BB73" s="979"/>
      <c r="BC73" s="979"/>
      <c r="BD73" s="980"/>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4">
        <v>1294</v>
      </c>
      <c r="R74" s="975"/>
      <c r="S74" s="975"/>
      <c r="T74" s="975"/>
      <c r="U74" s="976"/>
      <c r="V74" s="977">
        <v>1284</v>
      </c>
      <c r="W74" s="975"/>
      <c r="X74" s="975"/>
      <c r="Y74" s="975"/>
      <c r="Z74" s="976"/>
      <c r="AA74" s="977">
        <v>10</v>
      </c>
      <c r="AB74" s="975"/>
      <c r="AC74" s="975"/>
      <c r="AD74" s="975"/>
      <c r="AE74" s="976"/>
      <c r="AF74" s="977">
        <v>10</v>
      </c>
      <c r="AG74" s="975"/>
      <c r="AH74" s="975"/>
      <c r="AI74" s="975"/>
      <c r="AJ74" s="976"/>
      <c r="AK74" s="977">
        <v>34</v>
      </c>
      <c r="AL74" s="975"/>
      <c r="AM74" s="975"/>
      <c r="AN74" s="975"/>
      <c r="AO74" s="976"/>
      <c r="AP74" s="977" t="s">
        <v>534</v>
      </c>
      <c r="AQ74" s="975"/>
      <c r="AR74" s="975"/>
      <c r="AS74" s="975"/>
      <c r="AT74" s="976"/>
      <c r="AU74" s="977" t="s">
        <v>534</v>
      </c>
      <c r="AV74" s="975"/>
      <c r="AW74" s="975"/>
      <c r="AX74" s="975"/>
      <c r="AY74" s="976"/>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132597</v>
      </c>
      <c r="R75" s="975"/>
      <c r="S75" s="975"/>
      <c r="T75" s="975"/>
      <c r="U75" s="976"/>
      <c r="V75" s="977">
        <v>130181</v>
      </c>
      <c r="W75" s="975"/>
      <c r="X75" s="975"/>
      <c r="Y75" s="975"/>
      <c r="Z75" s="976"/>
      <c r="AA75" s="977">
        <v>2417</v>
      </c>
      <c r="AB75" s="975"/>
      <c r="AC75" s="975"/>
      <c r="AD75" s="975"/>
      <c r="AE75" s="976"/>
      <c r="AF75" s="977">
        <v>2417</v>
      </c>
      <c r="AG75" s="975"/>
      <c r="AH75" s="975"/>
      <c r="AI75" s="975"/>
      <c r="AJ75" s="976"/>
      <c r="AK75" s="977">
        <v>3169</v>
      </c>
      <c r="AL75" s="975"/>
      <c r="AM75" s="975"/>
      <c r="AN75" s="975"/>
      <c r="AO75" s="976"/>
      <c r="AP75" s="977" t="s">
        <v>534</v>
      </c>
      <c r="AQ75" s="975"/>
      <c r="AR75" s="975"/>
      <c r="AS75" s="975"/>
      <c r="AT75" s="976"/>
      <c r="AU75" s="977" t="s">
        <v>534</v>
      </c>
      <c r="AV75" s="975"/>
      <c r="AW75" s="975"/>
      <c r="AX75" s="975"/>
      <c r="AY75" s="976"/>
      <c r="AZ75" s="978"/>
      <c r="BA75" s="979"/>
      <c r="BB75" s="979"/>
      <c r="BC75" s="979"/>
      <c r="BD75" s="980"/>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78"/>
      <c r="BA76" s="979"/>
      <c r="BB76" s="979"/>
      <c r="BC76" s="979"/>
      <c r="BD76" s="980"/>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365</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2498</v>
      </c>
      <c r="AG88" s="955"/>
      <c r="AH88" s="955"/>
      <c r="AI88" s="955"/>
      <c r="AJ88" s="955"/>
      <c r="AK88" s="959"/>
      <c r="AL88" s="959"/>
      <c r="AM88" s="959"/>
      <c r="AN88" s="959"/>
      <c r="AO88" s="959"/>
      <c r="AP88" s="955">
        <v>2273</v>
      </c>
      <c r="AQ88" s="955"/>
      <c r="AR88" s="955"/>
      <c r="AS88" s="955"/>
      <c r="AT88" s="955"/>
      <c r="AU88" s="955">
        <v>559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308</v>
      </c>
      <c r="CS102" s="947"/>
      <c r="CT102" s="947"/>
      <c r="CU102" s="947"/>
      <c r="CV102" s="948"/>
      <c r="CW102" s="946">
        <v>27</v>
      </c>
      <c r="CX102" s="947"/>
      <c r="CY102" s="947"/>
      <c r="CZ102" s="947"/>
      <c r="DA102" s="948"/>
      <c r="DB102" s="946">
        <v>1017</v>
      </c>
      <c r="DC102" s="947"/>
      <c r="DD102" s="947"/>
      <c r="DE102" s="947"/>
      <c r="DF102" s="948"/>
      <c r="DG102" s="946">
        <v>0</v>
      </c>
      <c r="DH102" s="947"/>
      <c r="DI102" s="947"/>
      <c r="DJ102" s="947"/>
      <c r="DK102" s="948"/>
      <c r="DL102" s="946">
        <v>536</v>
      </c>
      <c r="DM102" s="947"/>
      <c r="DN102" s="947"/>
      <c r="DO102" s="947"/>
      <c r="DP102" s="948"/>
      <c r="DQ102" s="946">
        <v>536</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286</v>
      </c>
      <c r="AG109" s="888"/>
      <c r="AH109" s="888"/>
      <c r="AI109" s="888"/>
      <c r="AJ109" s="889"/>
      <c r="AK109" s="890" t="s">
        <v>285</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286</v>
      </c>
      <c r="BW109" s="888"/>
      <c r="BX109" s="888"/>
      <c r="BY109" s="888"/>
      <c r="BZ109" s="889"/>
      <c r="CA109" s="890" t="s">
        <v>285</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286</v>
      </c>
      <c r="DM109" s="888"/>
      <c r="DN109" s="888"/>
      <c r="DO109" s="888"/>
      <c r="DP109" s="889"/>
      <c r="DQ109" s="890" t="s">
        <v>285</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3221351</v>
      </c>
      <c r="AB110" s="873"/>
      <c r="AC110" s="873"/>
      <c r="AD110" s="873"/>
      <c r="AE110" s="874"/>
      <c r="AF110" s="875">
        <v>3638944</v>
      </c>
      <c r="AG110" s="873"/>
      <c r="AH110" s="873"/>
      <c r="AI110" s="873"/>
      <c r="AJ110" s="874"/>
      <c r="AK110" s="875">
        <v>3773565</v>
      </c>
      <c r="AL110" s="873"/>
      <c r="AM110" s="873"/>
      <c r="AN110" s="873"/>
      <c r="AO110" s="874"/>
      <c r="AP110" s="876">
        <v>17.899999999999999</v>
      </c>
      <c r="AQ110" s="877"/>
      <c r="AR110" s="877"/>
      <c r="AS110" s="877"/>
      <c r="AT110" s="878"/>
      <c r="AU110" s="920" t="s">
        <v>60</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45471983</v>
      </c>
      <c r="BR110" s="800"/>
      <c r="BS110" s="800"/>
      <c r="BT110" s="800"/>
      <c r="BU110" s="800"/>
      <c r="BV110" s="800">
        <v>47320611</v>
      </c>
      <c r="BW110" s="800"/>
      <c r="BX110" s="800"/>
      <c r="BY110" s="800"/>
      <c r="BZ110" s="800"/>
      <c r="CA110" s="800">
        <v>53647336</v>
      </c>
      <c r="CB110" s="800"/>
      <c r="CC110" s="800"/>
      <c r="CD110" s="800"/>
      <c r="CE110" s="800"/>
      <c r="CF110" s="861">
        <v>254.6</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1256895</v>
      </c>
      <c r="BR111" s="771"/>
      <c r="BS111" s="771"/>
      <c r="BT111" s="771"/>
      <c r="BU111" s="771"/>
      <c r="BV111" s="771">
        <v>1182014</v>
      </c>
      <c r="BW111" s="771"/>
      <c r="BX111" s="771"/>
      <c r="BY111" s="771"/>
      <c r="BZ111" s="771"/>
      <c r="CA111" s="771">
        <v>1218108</v>
      </c>
      <c r="CB111" s="771"/>
      <c r="CC111" s="771"/>
      <c r="CD111" s="771"/>
      <c r="CE111" s="771"/>
      <c r="CF111" s="848">
        <v>5.8</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6983043</v>
      </c>
      <c r="BR112" s="771"/>
      <c r="BS112" s="771"/>
      <c r="BT112" s="771"/>
      <c r="BU112" s="771"/>
      <c r="BV112" s="771">
        <v>6972060</v>
      </c>
      <c r="BW112" s="771"/>
      <c r="BX112" s="771"/>
      <c r="BY112" s="771"/>
      <c r="BZ112" s="771"/>
      <c r="CA112" s="771">
        <v>6969269</v>
      </c>
      <c r="CB112" s="771"/>
      <c r="CC112" s="771"/>
      <c r="CD112" s="771"/>
      <c r="CE112" s="771"/>
      <c r="CF112" s="848">
        <v>33.1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549029</v>
      </c>
      <c r="AB113" s="909"/>
      <c r="AC113" s="909"/>
      <c r="AD113" s="909"/>
      <c r="AE113" s="910"/>
      <c r="AF113" s="911">
        <v>557435</v>
      </c>
      <c r="AG113" s="909"/>
      <c r="AH113" s="909"/>
      <c r="AI113" s="909"/>
      <c r="AJ113" s="910"/>
      <c r="AK113" s="911">
        <v>551526</v>
      </c>
      <c r="AL113" s="909"/>
      <c r="AM113" s="909"/>
      <c r="AN113" s="909"/>
      <c r="AO113" s="910"/>
      <c r="AP113" s="912">
        <v>2.6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488000</v>
      </c>
      <c r="BR113" s="771"/>
      <c r="BS113" s="771"/>
      <c r="BT113" s="771"/>
      <c r="BU113" s="771"/>
      <c r="BV113" s="771">
        <v>465477</v>
      </c>
      <c r="BW113" s="771"/>
      <c r="BX113" s="771"/>
      <c r="BY113" s="771"/>
      <c r="BZ113" s="771"/>
      <c r="CA113" s="771">
        <v>559090</v>
      </c>
      <c r="CB113" s="771"/>
      <c r="CC113" s="771"/>
      <c r="CD113" s="771"/>
      <c r="CE113" s="771"/>
      <c r="CF113" s="848">
        <v>2.7</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27681</v>
      </c>
      <c r="DH113" s="784"/>
      <c r="DI113" s="784"/>
      <c r="DJ113" s="784"/>
      <c r="DK113" s="785"/>
      <c r="DL113" s="786">
        <v>25112</v>
      </c>
      <c r="DM113" s="784"/>
      <c r="DN113" s="784"/>
      <c r="DO113" s="784"/>
      <c r="DP113" s="785"/>
      <c r="DQ113" s="786">
        <v>22501</v>
      </c>
      <c r="DR113" s="784"/>
      <c r="DS113" s="784"/>
      <c r="DT113" s="784"/>
      <c r="DU113" s="785"/>
      <c r="DV113" s="754">
        <v>0.1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99341</v>
      </c>
      <c r="AB114" s="784"/>
      <c r="AC114" s="784"/>
      <c r="AD114" s="784"/>
      <c r="AE114" s="785"/>
      <c r="AF114" s="786">
        <v>70691</v>
      </c>
      <c r="AG114" s="784"/>
      <c r="AH114" s="784"/>
      <c r="AI114" s="784"/>
      <c r="AJ114" s="785"/>
      <c r="AK114" s="786">
        <v>48131</v>
      </c>
      <c r="AL114" s="784"/>
      <c r="AM114" s="784"/>
      <c r="AN114" s="784"/>
      <c r="AO114" s="785"/>
      <c r="AP114" s="754">
        <v>0.2</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8425933</v>
      </c>
      <c r="BR114" s="771"/>
      <c r="BS114" s="771"/>
      <c r="BT114" s="771"/>
      <c r="BU114" s="771"/>
      <c r="BV114" s="771">
        <v>8090360</v>
      </c>
      <c r="BW114" s="771"/>
      <c r="BX114" s="771"/>
      <c r="BY114" s="771"/>
      <c r="BZ114" s="771"/>
      <c r="CA114" s="771">
        <v>7621428</v>
      </c>
      <c r="CB114" s="771"/>
      <c r="CC114" s="771"/>
      <c r="CD114" s="771"/>
      <c r="CE114" s="771"/>
      <c r="CF114" s="848">
        <v>36.200000000000003</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7718</v>
      </c>
      <c r="AB115" s="909"/>
      <c r="AC115" s="909"/>
      <c r="AD115" s="909"/>
      <c r="AE115" s="910"/>
      <c r="AF115" s="911">
        <v>6825</v>
      </c>
      <c r="AG115" s="909"/>
      <c r="AH115" s="909"/>
      <c r="AI115" s="909"/>
      <c r="AJ115" s="910"/>
      <c r="AK115" s="911">
        <v>4617</v>
      </c>
      <c r="AL115" s="909"/>
      <c r="AM115" s="909"/>
      <c r="AN115" s="909"/>
      <c r="AO115" s="910"/>
      <c r="AP115" s="912">
        <v>0</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1350000</v>
      </c>
      <c r="BR115" s="771"/>
      <c r="BS115" s="771"/>
      <c r="BT115" s="771"/>
      <c r="BU115" s="771"/>
      <c r="BV115" s="771">
        <v>1350000</v>
      </c>
      <c r="BW115" s="771"/>
      <c r="BX115" s="771"/>
      <c r="BY115" s="771"/>
      <c r="BZ115" s="771"/>
      <c r="CA115" s="771">
        <v>535865</v>
      </c>
      <c r="CB115" s="771"/>
      <c r="CC115" s="771"/>
      <c r="CD115" s="771"/>
      <c r="CE115" s="771"/>
      <c r="CF115" s="848">
        <v>2.5</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1223926</v>
      </c>
      <c r="DH115" s="784"/>
      <c r="DI115" s="784"/>
      <c r="DJ115" s="784"/>
      <c r="DK115" s="785"/>
      <c r="DL115" s="786">
        <v>1155333</v>
      </c>
      <c r="DM115" s="784"/>
      <c r="DN115" s="784"/>
      <c r="DO115" s="784"/>
      <c r="DP115" s="785"/>
      <c r="DQ115" s="786">
        <v>1195607</v>
      </c>
      <c r="DR115" s="784"/>
      <c r="DS115" s="784"/>
      <c r="DT115" s="784"/>
      <c r="DU115" s="785"/>
      <c r="DV115" s="754">
        <v>5.7</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88</v>
      </c>
      <c r="AB116" s="784"/>
      <c r="AC116" s="784"/>
      <c r="AD116" s="784"/>
      <c r="AE116" s="785"/>
      <c r="AF116" s="786">
        <v>6</v>
      </c>
      <c r="AG116" s="784"/>
      <c r="AH116" s="784"/>
      <c r="AI116" s="784"/>
      <c r="AJ116" s="785"/>
      <c r="AK116" s="786">
        <v>73</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3877527</v>
      </c>
      <c r="AB117" s="895"/>
      <c r="AC117" s="895"/>
      <c r="AD117" s="895"/>
      <c r="AE117" s="896"/>
      <c r="AF117" s="898">
        <v>4273901</v>
      </c>
      <c r="AG117" s="895"/>
      <c r="AH117" s="895"/>
      <c r="AI117" s="895"/>
      <c r="AJ117" s="896"/>
      <c r="AK117" s="898">
        <v>4377912</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286</v>
      </c>
      <c r="AG118" s="888"/>
      <c r="AH118" s="888"/>
      <c r="AI118" s="888"/>
      <c r="AJ118" s="889"/>
      <c r="AK118" s="890" t="s">
        <v>285</v>
      </c>
      <c r="AL118" s="888"/>
      <c r="AM118" s="888"/>
      <c r="AN118" s="888"/>
      <c r="AO118" s="889"/>
      <c r="AP118" s="891" t="s">
        <v>404</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63975854</v>
      </c>
      <c r="BR118" s="858"/>
      <c r="BS118" s="858"/>
      <c r="BT118" s="858"/>
      <c r="BU118" s="858"/>
      <c r="BV118" s="858">
        <v>65380522</v>
      </c>
      <c r="BW118" s="858"/>
      <c r="BX118" s="858"/>
      <c r="BY118" s="858"/>
      <c r="BZ118" s="858"/>
      <c r="CA118" s="858">
        <v>70551096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7863894</v>
      </c>
      <c r="BR119" s="800"/>
      <c r="BS119" s="800"/>
      <c r="BT119" s="800"/>
      <c r="BU119" s="800"/>
      <c r="BV119" s="800">
        <v>9620812</v>
      </c>
      <c r="BW119" s="800"/>
      <c r="BX119" s="800"/>
      <c r="BY119" s="800"/>
      <c r="BZ119" s="800"/>
      <c r="CA119" s="800">
        <v>11046961</v>
      </c>
      <c r="CB119" s="800"/>
      <c r="CC119" s="800"/>
      <c r="CD119" s="800"/>
      <c r="CE119" s="800"/>
      <c r="CF119" s="861">
        <v>52.4</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5288</v>
      </c>
      <c r="DH119" s="717"/>
      <c r="DI119" s="717"/>
      <c r="DJ119" s="717"/>
      <c r="DK119" s="718"/>
      <c r="DL119" s="719">
        <v>1569</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1236646</v>
      </c>
      <c r="BR120" s="771"/>
      <c r="BS120" s="771"/>
      <c r="BT120" s="771"/>
      <c r="BU120" s="771"/>
      <c r="BV120" s="771">
        <v>1244536</v>
      </c>
      <c r="BW120" s="771"/>
      <c r="BX120" s="771"/>
      <c r="BY120" s="771"/>
      <c r="BZ120" s="771"/>
      <c r="CA120" s="771">
        <v>1207261</v>
      </c>
      <c r="CB120" s="771"/>
      <c r="CC120" s="771"/>
      <c r="CD120" s="771"/>
      <c r="CE120" s="771"/>
      <c r="CF120" s="848">
        <v>5.7</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5797220</v>
      </c>
      <c r="DH120" s="800"/>
      <c r="DI120" s="800"/>
      <c r="DJ120" s="800"/>
      <c r="DK120" s="800"/>
      <c r="DL120" s="800">
        <v>5767695</v>
      </c>
      <c r="DM120" s="800"/>
      <c r="DN120" s="800"/>
      <c r="DO120" s="800"/>
      <c r="DP120" s="800"/>
      <c r="DQ120" s="800">
        <v>5768798</v>
      </c>
      <c r="DR120" s="800"/>
      <c r="DS120" s="800"/>
      <c r="DT120" s="800"/>
      <c r="DU120" s="800"/>
      <c r="DV120" s="801">
        <v>27.4</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3025</v>
      </c>
      <c r="AB121" s="784"/>
      <c r="AC121" s="784"/>
      <c r="AD121" s="784"/>
      <c r="AE121" s="785"/>
      <c r="AF121" s="786">
        <v>3025</v>
      </c>
      <c r="AG121" s="784"/>
      <c r="AH121" s="784"/>
      <c r="AI121" s="784"/>
      <c r="AJ121" s="785"/>
      <c r="AK121" s="786">
        <v>3025</v>
      </c>
      <c r="AL121" s="784"/>
      <c r="AM121" s="784"/>
      <c r="AN121" s="784"/>
      <c r="AO121" s="785"/>
      <c r="AP121" s="754">
        <v>0</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43466630</v>
      </c>
      <c r="BR121" s="858"/>
      <c r="BS121" s="858"/>
      <c r="BT121" s="858"/>
      <c r="BU121" s="858"/>
      <c r="BV121" s="858">
        <v>45060083</v>
      </c>
      <c r="BW121" s="858"/>
      <c r="BX121" s="858"/>
      <c r="BY121" s="858"/>
      <c r="BZ121" s="858"/>
      <c r="CA121" s="858">
        <v>45601522</v>
      </c>
      <c r="CB121" s="858"/>
      <c r="CC121" s="858"/>
      <c r="CD121" s="858"/>
      <c r="CE121" s="858"/>
      <c r="CF121" s="859">
        <v>216.4</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1067951</v>
      </c>
      <c r="DH121" s="771"/>
      <c r="DI121" s="771"/>
      <c r="DJ121" s="771"/>
      <c r="DK121" s="771"/>
      <c r="DL121" s="771">
        <v>1065482</v>
      </c>
      <c r="DM121" s="771"/>
      <c r="DN121" s="771"/>
      <c r="DO121" s="771"/>
      <c r="DP121" s="771"/>
      <c r="DQ121" s="771">
        <v>1073294</v>
      </c>
      <c r="DR121" s="771"/>
      <c r="DS121" s="771"/>
      <c r="DT121" s="771"/>
      <c r="DU121" s="771"/>
      <c r="DV121" s="823">
        <v>5.0999999999999996</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441</v>
      </c>
      <c r="BP122" s="838"/>
      <c r="BQ122" s="839">
        <v>52567170</v>
      </c>
      <c r="BR122" s="840"/>
      <c r="BS122" s="840"/>
      <c r="BT122" s="840"/>
      <c r="BU122" s="840"/>
      <c r="BV122" s="840">
        <v>55925431</v>
      </c>
      <c r="BW122" s="840"/>
      <c r="BX122" s="840"/>
      <c r="BY122" s="840"/>
      <c r="BZ122" s="840"/>
      <c r="CA122" s="840">
        <v>57855744</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117872</v>
      </c>
      <c r="DH122" s="771"/>
      <c r="DI122" s="771"/>
      <c r="DJ122" s="771"/>
      <c r="DK122" s="771"/>
      <c r="DL122" s="771">
        <v>127613</v>
      </c>
      <c r="DM122" s="771"/>
      <c r="DN122" s="771"/>
      <c r="DO122" s="771"/>
      <c r="DP122" s="771"/>
      <c r="DQ122" s="771">
        <v>118669</v>
      </c>
      <c r="DR122" s="771"/>
      <c r="DS122" s="771"/>
      <c r="DT122" s="771"/>
      <c r="DU122" s="771"/>
      <c r="DV122" s="823">
        <v>0.6</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54.5</v>
      </c>
      <c r="BR123" s="832"/>
      <c r="BS123" s="832"/>
      <c r="BT123" s="832"/>
      <c r="BU123" s="832"/>
      <c r="BV123" s="832">
        <v>44.5</v>
      </c>
      <c r="BW123" s="832"/>
      <c r="BX123" s="832"/>
      <c r="BY123" s="832"/>
      <c r="BZ123" s="832"/>
      <c r="CA123" s="832">
        <v>60.2</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4546</v>
      </c>
      <c r="AB126" s="784"/>
      <c r="AC126" s="784"/>
      <c r="AD126" s="784"/>
      <c r="AE126" s="785"/>
      <c r="AF126" s="786">
        <v>3719</v>
      </c>
      <c r="AG126" s="784"/>
      <c r="AH126" s="784"/>
      <c r="AI126" s="784"/>
      <c r="AJ126" s="785"/>
      <c r="AK126" s="786">
        <v>1569</v>
      </c>
      <c r="AL126" s="784"/>
      <c r="AM126" s="784"/>
      <c r="AN126" s="784"/>
      <c r="AO126" s="785"/>
      <c r="AP126" s="754">
        <v>0</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147</v>
      </c>
      <c r="AB127" s="784"/>
      <c r="AC127" s="784"/>
      <c r="AD127" s="784"/>
      <c r="AE127" s="785"/>
      <c r="AF127" s="786">
        <v>81</v>
      </c>
      <c r="AG127" s="784"/>
      <c r="AH127" s="784"/>
      <c r="AI127" s="784"/>
      <c r="AJ127" s="785"/>
      <c r="AK127" s="786">
        <v>23</v>
      </c>
      <c r="AL127" s="784"/>
      <c r="AM127" s="784"/>
      <c r="AN127" s="784"/>
      <c r="AO127" s="785"/>
      <c r="AP127" s="754">
        <v>0</v>
      </c>
      <c r="AQ127" s="755"/>
      <c r="AR127" s="755"/>
      <c r="AS127" s="755"/>
      <c r="AT127" s="756"/>
      <c r="AU127" s="233"/>
      <c r="AV127" s="233"/>
      <c r="AW127" s="233"/>
      <c r="AX127" s="757" t="s">
        <v>452</v>
      </c>
      <c r="AY127" s="758"/>
      <c r="AZ127" s="758"/>
      <c r="BA127" s="758"/>
      <c r="BB127" s="758"/>
      <c r="BC127" s="758"/>
      <c r="BD127" s="758"/>
      <c r="BE127" s="759"/>
      <c r="BF127" s="760" t="s">
        <v>110</v>
      </c>
      <c r="BG127" s="761"/>
      <c r="BH127" s="761"/>
      <c r="BI127" s="761"/>
      <c r="BJ127" s="761"/>
      <c r="BK127" s="761"/>
      <c r="BL127" s="762"/>
      <c r="BM127" s="760">
        <v>12.11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1350000</v>
      </c>
      <c r="DH127" s="820"/>
      <c r="DI127" s="820"/>
      <c r="DJ127" s="820"/>
      <c r="DK127" s="820"/>
      <c r="DL127" s="820">
        <v>1350000</v>
      </c>
      <c r="DM127" s="820"/>
      <c r="DN127" s="820"/>
      <c r="DO127" s="820"/>
      <c r="DP127" s="820"/>
      <c r="DQ127" s="820">
        <v>535865</v>
      </c>
      <c r="DR127" s="820"/>
      <c r="DS127" s="820"/>
      <c r="DT127" s="820"/>
      <c r="DU127" s="820"/>
      <c r="DV127" s="821">
        <v>2.5</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141458</v>
      </c>
      <c r="AB128" s="724"/>
      <c r="AC128" s="724"/>
      <c r="AD128" s="724"/>
      <c r="AE128" s="725"/>
      <c r="AF128" s="726">
        <v>68188</v>
      </c>
      <c r="AG128" s="724"/>
      <c r="AH128" s="724"/>
      <c r="AI128" s="724"/>
      <c r="AJ128" s="725"/>
      <c r="AK128" s="726">
        <v>60551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110</v>
      </c>
      <c r="BG128" s="791"/>
      <c r="BH128" s="791"/>
      <c r="BI128" s="791"/>
      <c r="BJ128" s="791"/>
      <c r="BK128" s="791"/>
      <c r="BL128" s="792"/>
      <c r="BM128" s="790">
        <v>17.11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23751334</v>
      </c>
      <c r="AB129" s="784"/>
      <c r="AC129" s="784"/>
      <c r="AD129" s="784"/>
      <c r="AE129" s="785"/>
      <c r="AF129" s="786">
        <v>24464263</v>
      </c>
      <c r="AG129" s="784"/>
      <c r="AH129" s="784"/>
      <c r="AI129" s="784"/>
      <c r="AJ129" s="785"/>
      <c r="AK129" s="786">
        <v>24659339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4.0999999999999996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2846527</v>
      </c>
      <c r="AB130" s="784"/>
      <c r="AC130" s="784"/>
      <c r="AD130" s="784"/>
      <c r="AE130" s="785"/>
      <c r="AF130" s="786">
        <v>3228294</v>
      </c>
      <c r="AG130" s="784"/>
      <c r="AH130" s="784"/>
      <c r="AI130" s="784"/>
      <c r="AJ130" s="785"/>
      <c r="AK130" s="786">
        <v>3586606</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60.2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20904807</v>
      </c>
      <c r="AB131" s="717"/>
      <c r="AC131" s="717"/>
      <c r="AD131" s="717"/>
      <c r="AE131" s="718"/>
      <c r="AF131" s="719">
        <v>21235969</v>
      </c>
      <c r="AG131" s="717"/>
      <c r="AH131" s="717"/>
      <c r="AI131" s="717"/>
      <c r="AJ131" s="718"/>
      <c r="AK131" s="719">
        <v>21072733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4.2552031210000001</v>
      </c>
      <c r="AB132" s="740"/>
      <c r="AC132" s="740"/>
      <c r="AD132" s="740"/>
      <c r="AE132" s="741"/>
      <c r="AF132" s="742">
        <v>4.6026578770000004</v>
      </c>
      <c r="AG132" s="740"/>
      <c r="AH132" s="740"/>
      <c r="AI132" s="740"/>
      <c r="AJ132" s="741"/>
      <c r="AK132" s="742">
        <v>3.4677751579999998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6.1</v>
      </c>
      <c r="AB133" s="749"/>
      <c r="AC133" s="749"/>
      <c r="AD133" s="749"/>
      <c r="AE133" s="750"/>
      <c r="AF133" s="748">
        <v>4.7</v>
      </c>
      <c r="AG133" s="749"/>
      <c r="AH133" s="749"/>
      <c r="AI133" s="749"/>
      <c r="AJ133" s="750"/>
      <c r="AK133" s="748">
        <v>4.0999999999999996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36" t="s">
        <v>473</v>
      </c>
      <c r="H9" s="1137"/>
      <c r="I9" s="1137"/>
      <c r="J9" s="1138"/>
      <c r="K9" s="263">
        <v>7044203</v>
      </c>
      <c r="L9" s="264">
        <v>62074</v>
      </c>
      <c r="M9" s="265">
        <v>58961</v>
      </c>
      <c r="N9" s="266">
        <v>5.3</v>
      </c>
    </row>
    <row r="10" spans="1:16">
      <c r="A10" s="248"/>
      <c r="B10" s="244"/>
      <c r="C10" s="244"/>
      <c r="D10" s="244"/>
      <c r="E10" s="244"/>
      <c r="F10" s="244"/>
      <c r="G10" s="1136" t="s">
        <v>474</v>
      </c>
      <c r="H10" s="1137"/>
      <c r="I10" s="1137"/>
      <c r="J10" s="1138"/>
      <c r="K10" s="267">
        <v>630202</v>
      </c>
      <c r="L10" s="268">
        <v>5553</v>
      </c>
      <c r="M10" s="269">
        <v>3996</v>
      </c>
      <c r="N10" s="270">
        <v>39</v>
      </c>
    </row>
    <row r="11" spans="1:16" ht="13.5" customHeight="1">
      <c r="A11" s="248"/>
      <c r="B11" s="244"/>
      <c r="C11" s="244"/>
      <c r="D11" s="244"/>
      <c r="E11" s="244"/>
      <c r="F11" s="244"/>
      <c r="G11" s="1136" t="s">
        <v>475</v>
      </c>
      <c r="H11" s="1137"/>
      <c r="I11" s="1137"/>
      <c r="J11" s="1138"/>
      <c r="K11" s="267">
        <v>178109</v>
      </c>
      <c r="L11" s="268">
        <v>1570</v>
      </c>
      <c r="M11" s="269">
        <v>3773</v>
      </c>
      <c r="N11" s="270">
        <v>-58.4</v>
      </c>
    </row>
    <row r="12" spans="1:16" ht="13.5" customHeight="1">
      <c r="A12" s="248"/>
      <c r="B12" s="244"/>
      <c r="C12" s="244"/>
      <c r="D12" s="244"/>
      <c r="E12" s="244"/>
      <c r="F12" s="244"/>
      <c r="G12" s="1136" t="s">
        <v>476</v>
      </c>
      <c r="H12" s="1137"/>
      <c r="I12" s="1137"/>
      <c r="J12" s="1138"/>
      <c r="K12" s="267" t="s">
        <v>477</v>
      </c>
      <c r="L12" s="268" t="s">
        <v>477</v>
      </c>
      <c r="M12" s="269">
        <v>594</v>
      </c>
      <c r="N12" s="270" t="s">
        <v>477</v>
      </c>
    </row>
    <row r="13" spans="1:16" ht="13.5" customHeight="1">
      <c r="A13" s="248"/>
      <c r="B13" s="244"/>
      <c r="C13" s="244"/>
      <c r="D13" s="244"/>
      <c r="E13" s="244"/>
      <c r="F13" s="244"/>
      <c r="G13" s="1136" t="s">
        <v>478</v>
      </c>
      <c r="H13" s="1137"/>
      <c r="I13" s="1137"/>
      <c r="J13" s="1138"/>
      <c r="K13" s="267" t="s">
        <v>477</v>
      </c>
      <c r="L13" s="268" t="s">
        <v>477</v>
      </c>
      <c r="M13" s="269">
        <v>1</v>
      </c>
      <c r="N13" s="270" t="s">
        <v>477</v>
      </c>
    </row>
    <row r="14" spans="1:16" ht="13.5" customHeight="1">
      <c r="A14" s="248"/>
      <c r="B14" s="244"/>
      <c r="C14" s="244"/>
      <c r="D14" s="244"/>
      <c r="E14" s="244"/>
      <c r="F14" s="244"/>
      <c r="G14" s="1136" t="s">
        <v>479</v>
      </c>
      <c r="H14" s="1137"/>
      <c r="I14" s="1137"/>
      <c r="J14" s="1138"/>
      <c r="K14" s="267">
        <v>237421</v>
      </c>
      <c r="L14" s="268">
        <v>2092</v>
      </c>
      <c r="M14" s="269">
        <v>2438</v>
      </c>
      <c r="N14" s="270">
        <v>-14.2</v>
      </c>
    </row>
    <row r="15" spans="1:16" ht="13.5" customHeight="1">
      <c r="A15" s="248"/>
      <c r="B15" s="244"/>
      <c r="C15" s="244"/>
      <c r="D15" s="244"/>
      <c r="E15" s="244"/>
      <c r="F15" s="244"/>
      <c r="G15" s="1136" t="s">
        <v>480</v>
      </c>
      <c r="H15" s="1137"/>
      <c r="I15" s="1137"/>
      <c r="J15" s="1138"/>
      <c r="K15" s="267">
        <v>145121</v>
      </c>
      <c r="L15" s="268">
        <v>1279</v>
      </c>
      <c r="M15" s="269">
        <v>1435</v>
      </c>
      <c r="N15" s="270">
        <v>-10.9</v>
      </c>
    </row>
    <row r="16" spans="1:16">
      <c r="A16" s="248"/>
      <c r="B16" s="244"/>
      <c r="C16" s="244"/>
      <c r="D16" s="244"/>
      <c r="E16" s="244"/>
      <c r="F16" s="244"/>
      <c r="G16" s="1139" t="s">
        <v>481</v>
      </c>
      <c r="H16" s="1140"/>
      <c r="I16" s="1140"/>
      <c r="J16" s="1141"/>
      <c r="K16" s="268">
        <v>-733658</v>
      </c>
      <c r="L16" s="268">
        <v>-6465</v>
      </c>
      <c r="M16" s="269">
        <v>-6041</v>
      </c>
      <c r="N16" s="270">
        <v>7</v>
      </c>
    </row>
    <row r="17" spans="1:16">
      <c r="A17" s="248"/>
      <c r="B17" s="244"/>
      <c r="C17" s="244"/>
      <c r="D17" s="244"/>
      <c r="E17" s="244"/>
      <c r="F17" s="244"/>
      <c r="G17" s="1139" t="s">
        <v>169</v>
      </c>
      <c r="H17" s="1140"/>
      <c r="I17" s="1140"/>
      <c r="J17" s="1141"/>
      <c r="K17" s="268">
        <v>7501398</v>
      </c>
      <c r="L17" s="268">
        <v>66103</v>
      </c>
      <c r="M17" s="269">
        <v>65157</v>
      </c>
      <c r="N17" s="270">
        <v>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3" t="s">
        <v>486</v>
      </c>
      <c r="H21" s="1134"/>
      <c r="I21" s="1134"/>
      <c r="J21" s="1135"/>
      <c r="K21" s="280">
        <v>7.38</v>
      </c>
      <c r="L21" s="281">
        <v>6.38</v>
      </c>
      <c r="M21" s="282">
        <v>1</v>
      </c>
      <c r="N21" s="249"/>
      <c r="O21" s="283"/>
      <c r="P21" s="279"/>
    </row>
    <row r="22" spans="1:16" s="284" customFormat="1">
      <c r="A22" s="279"/>
      <c r="B22" s="249"/>
      <c r="C22" s="249"/>
      <c r="D22" s="249"/>
      <c r="E22" s="249"/>
      <c r="F22" s="249"/>
      <c r="G22" s="1133" t="s">
        <v>487</v>
      </c>
      <c r="H22" s="1134"/>
      <c r="I22" s="1134"/>
      <c r="J22" s="1135"/>
      <c r="K22" s="285">
        <v>101.2</v>
      </c>
      <c r="L22" s="286">
        <v>99.2</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24" t="s">
        <v>490</v>
      </c>
      <c r="H32" s="1125"/>
      <c r="I32" s="1125"/>
      <c r="J32" s="1126"/>
      <c r="K32" s="294">
        <v>3773565</v>
      </c>
      <c r="L32" s="294">
        <v>33253</v>
      </c>
      <c r="M32" s="295">
        <v>38103</v>
      </c>
      <c r="N32" s="296">
        <v>-12.7</v>
      </c>
    </row>
    <row r="33" spans="1:16" ht="13.5" customHeight="1">
      <c r="A33" s="248"/>
      <c r="B33" s="244"/>
      <c r="C33" s="244"/>
      <c r="D33" s="244"/>
      <c r="E33" s="244"/>
      <c r="F33" s="244"/>
      <c r="G33" s="1124" t="s">
        <v>491</v>
      </c>
      <c r="H33" s="1125"/>
      <c r="I33" s="1125"/>
      <c r="J33" s="1126"/>
      <c r="K33" s="294" t="s">
        <v>477</v>
      </c>
      <c r="L33" s="294" t="s">
        <v>477</v>
      </c>
      <c r="M33" s="295" t="s">
        <v>477</v>
      </c>
      <c r="N33" s="296" t="s">
        <v>477</v>
      </c>
    </row>
    <row r="34" spans="1:16" ht="27" customHeight="1">
      <c r="A34" s="248"/>
      <c r="B34" s="244"/>
      <c r="C34" s="244"/>
      <c r="D34" s="244"/>
      <c r="E34" s="244"/>
      <c r="F34" s="244"/>
      <c r="G34" s="1124" t="s">
        <v>492</v>
      </c>
      <c r="H34" s="1125"/>
      <c r="I34" s="1125"/>
      <c r="J34" s="1126"/>
      <c r="K34" s="294" t="s">
        <v>477</v>
      </c>
      <c r="L34" s="294" t="s">
        <v>477</v>
      </c>
      <c r="M34" s="295">
        <v>32</v>
      </c>
      <c r="N34" s="296" t="s">
        <v>477</v>
      </c>
    </row>
    <row r="35" spans="1:16" ht="27" customHeight="1">
      <c r="A35" s="248"/>
      <c r="B35" s="244"/>
      <c r="C35" s="244"/>
      <c r="D35" s="244"/>
      <c r="E35" s="244"/>
      <c r="F35" s="244"/>
      <c r="G35" s="1124" t="s">
        <v>493</v>
      </c>
      <c r="H35" s="1125"/>
      <c r="I35" s="1125"/>
      <c r="J35" s="1126"/>
      <c r="K35" s="294">
        <v>551526</v>
      </c>
      <c r="L35" s="294">
        <v>4860</v>
      </c>
      <c r="M35" s="295">
        <v>9772</v>
      </c>
      <c r="N35" s="296">
        <v>-50.3</v>
      </c>
    </row>
    <row r="36" spans="1:16" ht="27" customHeight="1">
      <c r="A36" s="248"/>
      <c r="B36" s="244"/>
      <c r="C36" s="244"/>
      <c r="D36" s="244"/>
      <c r="E36" s="244"/>
      <c r="F36" s="244"/>
      <c r="G36" s="1124" t="s">
        <v>494</v>
      </c>
      <c r="H36" s="1125"/>
      <c r="I36" s="1125"/>
      <c r="J36" s="1126"/>
      <c r="K36" s="294">
        <v>48131</v>
      </c>
      <c r="L36" s="294">
        <v>424</v>
      </c>
      <c r="M36" s="295">
        <v>1367</v>
      </c>
      <c r="N36" s="296">
        <v>-69</v>
      </c>
    </row>
    <row r="37" spans="1:16" ht="13.5" customHeight="1">
      <c r="A37" s="248"/>
      <c r="B37" s="244"/>
      <c r="C37" s="244"/>
      <c r="D37" s="244"/>
      <c r="E37" s="244"/>
      <c r="F37" s="244"/>
      <c r="G37" s="1124" t="s">
        <v>495</v>
      </c>
      <c r="H37" s="1125"/>
      <c r="I37" s="1125"/>
      <c r="J37" s="1126"/>
      <c r="K37" s="294">
        <v>4617</v>
      </c>
      <c r="L37" s="294">
        <v>41</v>
      </c>
      <c r="M37" s="295">
        <v>888</v>
      </c>
      <c r="N37" s="296">
        <v>-95.4</v>
      </c>
    </row>
    <row r="38" spans="1:16" ht="27" customHeight="1">
      <c r="A38" s="248"/>
      <c r="B38" s="244"/>
      <c r="C38" s="244"/>
      <c r="D38" s="244"/>
      <c r="E38" s="244"/>
      <c r="F38" s="244"/>
      <c r="G38" s="1127" t="s">
        <v>496</v>
      </c>
      <c r="H38" s="1128"/>
      <c r="I38" s="1128"/>
      <c r="J38" s="1129"/>
      <c r="K38" s="297">
        <v>73</v>
      </c>
      <c r="L38" s="297">
        <v>1</v>
      </c>
      <c r="M38" s="298">
        <v>2</v>
      </c>
      <c r="N38" s="299">
        <v>-50</v>
      </c>
      <c r="O38" s="293"/>
    </row>
    <row r="39" spans="1:16">
      <c r="A39" s="248"/>
      <c r="B39" s="244"/>
      <c r="C39" s="244"/>
      <c r="D39" s="244"/>
      <c r="E39" s="244"/>
      <c r="F39" s="244"/>
      <c r="G39" s="1127" t="s">
        <v>497</v>
      </c>
      <c r="H39" s="1128"/>
      <c r="I39" s="1128"/>
      <c r="J39" s="1129"/>
      <c r="K39" s="300">
        <v>-60551</v>
      </c>
      <c r="L39" s="300">
        <v>-534</v>
      </c>
      <c r="M39" s="301">
        <v>-6931</v>
      </c>
      <c r="N39" s="302">
        <v>-92.3</v>
      </c>
      <c r="O39" s="293"/>
    </row>
    <row r="40" spans="1:16" ht="27" customHeight="1">
      <c r="A40" s="248"/>
      <c r="B40" s="244"/>
      <c r="C40" s="244"/>
      <c r="D40" s="244"/>
      <c r="E40" s="244"/>
      <c r="F40" s="244"/>
      <c r="G40" s="1124" t="s">
        <v>498</v>
      </c>
      <c r="H40" s="1125"/>
      <c r="I40" s="1125"/>
      <c r="J40" s="1126"/>
      <c r="K40" s="300">
        <v>-3586606</v>
      </c>
      <c r="L40" s="300">
        <v>-31605</v>
      </c>
      <c r="M40" s="301">
        <v>-31548</v>
      </c>
      <c r="N40" s="302">
        <v>0.2</v>
      </c>
      <c r="O40" s="293"/>
    </row>
    <row r="41" spans="1:16">
      <c r="A41" s="248"/>
      <c r="B41" s="244"/>
      <c r="C41" s="244"/>
      <c r="D41" s="244"/>
      <c r="E41" s="244"/>
      <c r="F41" s="244"/>
      <c r="G41" s="1130" t="s">
        <v>280</v>
      </c>
      <c r="H41" s="1131"/>
      <c r="I41" s="1131"/>
      <c r="J41" s="1132"/>
      <c r="K41" s="294">
        <v>730755</v>
      </c>
      <c r="L41" s="300">
        <v>6439</v>
      </c>
      <c r="M41" s="301">
        <v>11686</v>
      </c>
      <c r="N41" s="302">
        <v>-44.9</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7" t="s">
        <v>468</v>
      </c>
      <c r="J49" s="1119" t="s">
        <v>502</v>
      </c>
      <c r="K49" s="1120"/>
      <c r="L49" s="1120"/>
      <c r="M49" s="1120"/>
      <c r="N49" s="1121"/>
    </row>
    <row r="50" spans="1:14">
      <c r="A50" s="248"/>
      <c r="B50" s="244"/>
      <c r="C50" s="244"/>
      <c r="D50" s="244"/>
      <c r="E50" s="244"/>
      <c r="F50" s="244"/>
      <c r="G50" s="312"/>
      <c r="H50" s="313"/>
      <c r="I50" s="1118"/>
      <c r="J50" s="314" t="s">
        <v>503</v>
      </c>
      <c r="K50" s="315" t="s">
        <v>504</v>
      </c>
      <c r="L50" s="316" t="s">
        <v>505</v>
      </c>
      <c r="M50" s="317" t="s">
        <v>506</v>
      </c>
      <c r="N50" s="318" t="s">
        <v>507</v>
      </c>
    </row>
    <row r="51" spans="1:14">
      <c r="A51" s="248"/>
      <c r="B51" s="244"/>
      <c r="C51" s="244"/>
      <c r="D51" s="244"/>
      <c r="E51" s="244"/>
      <c r="F51" s="244"/>
      <c r="G51" s="310" t="s">
        <v>508</v>
      </c>
      <c r="H51" s="311"/>
      <c r="I51" s="319">
        <v>5983600</v>
      </c>
      <c r="J51" s="320">
        <v>53464</v>
      </c>
      <c r="K51" s="321">
        <v>-39.6</v>
      </c>
      <c r="L51" s="322">
        <v>51263</v>
      </c>
      <c r="M51" s="323">
        <v>-4.9000000000000004</v>
      </c>
      <c r="N51" s="324">
        <v>-34.700000000000003</v>
      </c>
    </row>
    <row r="52" spans="1:14">
      <c r="A52" s="248"/>
      <c r="B52" s="244"/>
      <c r="C52" s="244"/>
      <c r="D52" s="244"/>
      <c r="E52" s="244"/>
      <c r="F52" s="244"/>
      <c r="G52" s="325"/>
      <c r="H52" s="326" t="s">
        <v>509</v>
      </c>
      <c r="I52" s="327">
        <v>4104703</v>
      </c>
      <c r="J52" s="328">
        <v>36676</v>
      </c>
      <c r="K52" s="329">
        <v>-42.8</v>
      </c>
      <c r="L52" s="330">
        <v>29061</v>
      </c>
      <c r="M52" s="331">
        <v>-15.2</v>
      </c>
      <c r="N52" s="332">
        <v>-27.6</v>
      </c>
    </row>
    <row r="53" spans="1:14">
      <c r="A53" s="248"/>
      <c r="B53" s="244"/>
      <c r="C53" s="244"/>
      <c r="D53" s="244"/>
      <c r="E53" s="244"/>
      <c r="F53" s="244"/>
      <c r="G53" s="310" t="s">
        <v>510</v>
      </c>
      <c r="H53" s="311"/>
      <c r="I53" s="319">
        <v>6804950</v>
      </c>
      <c r="J53" s="320">
        <v>60665</v>
      </c>
      <c r="K53" s="321">
        <v>13.5</v>
      </c>
      <c r="L53" s="322">
        <v>41433</v>
      </c>
      <c r="M53" s="323">
        <v>-19.2</v>
      </c>
      <c r="N53" s="324">
        <v>32.700000000000003</v>
      </c>
    </row>
    <row r="54" spans="1:14">
      <c r="A54" s="248"/>
      <c r="B54" s="244"/>
      <c r="C54" s="244"/>
      <c r="D54" s="244"/>
      <c r="E54" s="244"/>
      <c r="F54" s="244"/>
      <c r="G54" s="325"/>
      <c r="H54" s="326" t="s">
        <v>509</v>
      </c>
      <c r="I54" s="327">
        <v>4527023</v>
      </c>
      <c r="J54" s="328">
        <v>40358</v>
      </c>
      <c r="K54" s="329">
        <v>10</v>
      </c>
      <c r="L54" s="330">
        <v>22351</v>
      </c>
      <c r="M54" s="331">
        <v>-23.1</v>
      </c>
      <c r="N54" s="332">
        <v>33.1</v>
      </c>
    </row>
    <row r="55" spans="1:14">
      <c r="A55" s="248"/>
      <c r="B55" s="244"/>
      <c r="C55" s="244"/>
      <c r="D55" s="244"/>
      <c r="E55" s="244"/>
      <c r="F55" s="244"/>
      <c r="G55" s="310" t="s">
        <v>511</v>
      </c>
      <c r="H55" s="311"/>
      <c r="I55" s="319">
        <v>7105697</v>
      </c>
      <c r="J55" s="320">
        <v>62540</v>
      </c>
      <c r="K55" s="321">
        <v>3.1</v>
      </c>
      <c r="L55" s="322">
        <v>43493</v>
      </c>
      <c r="M55" s="323">
        <v>5</v>
      </c>
      <c r="N55" s="324">
        <v>-1.9</v>
      </c>
    </row>
    <row r="56" spans="1:14">
      <c r="A56" s="248"/>
      <c r="B56" s="244"/>
      <c r="C56" s="244"/>
      <c r="D56" s="244"/>
      <c r="E56" s="244"/>
      <c r="F56" s="244"/>
      <c r="G56" s="325"/>
      <c r="H56" s="326" t="s">
        <v>509</v>
      </c>
      <c r="I56" s="327">
        <v>3553972</v>
      </c>
      <c r="J56" s="328">
        <v>31280</v>
      </c>
      <c r="K56" s="329">
        <v>-22.5</v>
      </c>
      <c r="L56" s="330">
        <v>23254</v>
      </c>
      <c r="M56" s="331">
        <v>4</v>
      </c>
      <c r="N56" s="332">
        <v>-26.5</v>
      </c>
    </row>
    <row r="57" spans="1:14">
      <c r="A57" s="248"/>
      <c r="B57" s="244"/>
      <c r="C57" s="244"/>
      <c r="D57" s="244"/>
      <c r="E57" s="244"/>
      <c r="F57" s="244"/>
      <c r="G57" s="310" t="s">
        <v>512</v>
      </c>
      <c r="H57" s="311"/>
      <c r="I57" s="319">
        <v>6893148</v>
      </c>
      <c r="J57" s="320">
        <v>60779</v>
      </c>
      <c r="K57" s="321">
        <v>-2.8</v>
      </c>
      <c r="L57" s="322">
        <v>50840</v>
      </c>
      <c r="M57" s="323">
        <v>16.899999999999999</v>
      </c>
      <c r="N57" s="324">
        <v>-19.7</v>
      </c>
    </row>
    <row r="58" spans="1:14">
      <c r="A58" s="248"/>
      <c r="B58" s="244"/>
      <c r="C58" s="244"/>
      <c r="D58" s="244"/>
      <c r="E58" s="244"/>
      <c r="F58" s="244"/>
      <c r="G58" s="325"/>
      <c r="H58" s="326" t="s">
        <v>509</v>
      </c>
      <c r="I58" s="327">
        <v>3068879</v>
      </c>
      <c r="J58" s="328">
        <v>27059</v>
      </c>
      <c r="K58" s="329">
        <v>-13.5</v>
      </c>
      <c r="L58" s="330">
        <v>25367</v>
      </c>
      <c r="M58" s="331">
        <v>9.1</v>
      </c>
      <c r="N58" s="332">
        <v>-22.6</v>
      </c>
    </row>
    <row r="59" spans="1:14">
      <c r="A59" s="248"/>
      <c r="B59" s="244"/>
      <c r="C59" s="244"/>
      <c r="D59" s="244"/>
      <c r="E59" s="244"/>
      <c r="F59" s="244"/>
      <c r="G59" s="310" t="s">
        <v>513</v>
      </c>
      <c r="H59" s="311"/>
      <c r="I59" s="319">
        <v>12498455</v>
      </c>
      <c r="J59" s="320">
        <v>110137</v>
      </c>
      <c r="K59" s="321">
        <v>81.2</v>
      </c>
      <c r="L59" s="322">
        <v>53605</v>
      </c>
      <c r="M59" s="323">
        <v>5.4</v>
      </c>
      <c r="N59" s="324">
        <v>75.8</v>
      </c>
    </row>
    <row r="60" spans="1:14">
      <c r="A60" s="248"/>
      <c r="B60" s="244"/>
      <c r="C60" s="244"/>
      <c r="D60" s="244"/>
      <c r="E60" s="244"/>
      <c r="F60" s="244"/>
      <c r="G60" s="325"/>
      <c r="H60" s="326" t="s">
        <v>509</v>
      </c>
      <c r="I60" s="333">
        <v>6377185</v>
      </c>
      <c r="J60" s="328">
        <v>56196</v>
      </c>
      <c r="K60" s="329">
        <v>107.7</v>
      </c>
      <c r="L60" s="330">
        <v>28343</v>
      </c>
      <c r="M60" s="331">
        <v>11.7</v>
      </c>
      <c r="N60" s="332">
        <v>96</v>
      </c>
    </row>
    <row r="61" spans="1:14">
      <c r="A61" s="248"/>
      <c r="B61" s="244"/>
      <c r="C61" s="244"/>
      <c r="D61" s="244"/>
      <c r="E61" s="244"/>
      <c r="F61" s="244"/>
      <c r="G61" s="310" t="s">
        <v>514</v>
      </c>
      <c r="H61" s="334"/>
      <c r="I61" s="335">
        <v>7857170</v>
      </c>
      <c r="J61" s="336">
        <v>69517</v>
      </c>
      <c r="K61" s="337">
        <v>11.1</v>
      </c>
      <c r="L61" s="338">
        <v>48127</v>
      </c>
      <c r="M61" s="339">
        <v>0.6</v>
      </c>
      <c r="N61" s="324">
        <v>10.5</v>
      </c>
    </row>
    <row r="62" spans="1:14">
      <c r="A62" s="248"/>
      <c r="B62" s="244"/>
      <c r="C62" s="244"/>
      <c r="D62" s="244"/>
      <c r="E62" s="244"/>
      <c r="F62" s="244"/>
      <c r="G62" s="325"/>
      <c r="H62" s="326" t="s">
        <v>509</v>
      </c>
      <c r="I62" s="327">
        <v>4326352</v>
      </c>
      <c r="J62" s="328">
        <v>38314</v>
      </c>
      <c r="K62" s="329">
        <v>7.8</v>
      </c>
      <c r="L62" s="330">
        <v>25675</v>
      </c>
      <c r="M62" s="331">
        <v>-2.7</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1" zoomScaleNormal="7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8.0299999999999994</v>
      </c>
      <c r="G47" s="12">
        <v>10.49</v>
      </c>
      <c r="H47" s="12">
        <v>13.22</v>
      </c>
      <c r="I47" s="12">
        <v>14.88</v>
      </c>
      <c r="J47" s="13">
        <v>18.04</v>
      </c>
    </row>
    <row r="48" spans="2:10" ht="57.75" customHeight="1">
      <c r="B48" s="14"/>
      <c r="C48" s="1144" t="s">
        <v>4</v>
      </c>
      <c r="D48" s="1144"/>
      <c r="E48" s="1145"/>
      <c r="F48" s="15">
        <v>4.8499999999999996</v>
      </c>
      <c r="G48" s="16">
        <v>4.9400000000000004</v>
      </c>
      <c r="H48" s="16">
        <v>4.12</v>
      </c>
      <c r="I48" s="16">
        <v>6.48</v>
      </c>
      <c r="J48" s="17">
        <v>3.81</v>
      </c>
    </row>
    <row r="49" spans="2:10" ht="57.75" customHeight="1" thickBot="1">
      <c r="B49" s="18"/>
      <c r="C49" s="1146" t="s">
        <v>5</v>
      </c>
      <c r="D49" s="1146"/>
      <c r="E49" s="1147"/>
      <c r="F49" s="19">
        <v>2.88</v>
      </c>
      <c r="G49" s="20">
        <v>2.64</v>
      </c>
      <c r="H49" s="20">
        <v>1.66</v>
      </c>
      <c r="I49" s="20">
        <v>4.5199999999999996</v>
      </c>
      <c r="J49" s="21">
        <v>0.66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1" zoomScaleNormal="7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521</v>
      </c>
      <c r="D34" s="1154"/>
      <c r="E34" s="1155"/>
      <c r="F34" s="32">
        <v>34.380000000000003</v>
      </c>
      <c r="G34" s="33">
        <v>30.41</v>
      </c>
      <c r="H34" s="33">
        <v>18.649999999999999</v>
      </c>
      <c r="I34" s="33">
        <v>33.22</v>
      </c>
      <c r="J34" s="34">
        <v>47.83</v>
      </c>
      <c r="K34" s="22"/>
      <c r="L34" s="22"/>
      <c r="M34" s="22"/>
      <c r="N34" s="22"/>
      <c r="O34" s="22"/>
      <c r="P34" s="22"/>
    </row>
    <row r="35" spans="1:16" ht="39" customHeight="1">
      <c r="A35" s="22"/>
      <c r="B35" s="35"/>
      <c r="C35" s="1148" t="s">
        <v>522</v>
      </c>
      <c r="D35" s="1149"/>
      <c r="E35" s="1150"/>
      <c r="F35" s="36">
        <v>11.01</v>
      </c>
      <c r="G35" s="37">
        <v>13.83</v>
      </c>
      <c r="H35" s="37">
        <v>11.68</v>
      </c>
      <c r="I35" s="37">
        <v>9.8000000000000007</v>
      </c>
      <c r="J35" s="38">
        <v>8.34</v>
      </c>
      <c r="K35" s="22"/>
      <c r="L35" s="22"/>
      <c r="M35" s="22"/>
      <c r="N35" s="22"/>
      <c r="O35" s="22"/>
      <c r="P35" s="22"/>
    </row>
    <row r="36" spans="1:16" ht="39" customHeight="1">
      <c r="A36" s="22"/>
      <c r="B36" s="35"/>
      <c r="C36" s="1148" t="s">
        <v>523</v>
      </c>
      <c r="D36" s="1149"/>
      <c r="E36" s="1150"/>
      <c r="F36" s="36">
        <v>4.84</v>
      </c>
      <c r="G36" s="37">
        <v>4.9400000000000004</v>
      </c>
      <c r="H36" s="37">
        <v>4.1100000000000003</v>
      </c>
      <c r="I36" s="37">
        <v>6.47</v>
      </c>
      <c r="J36" s="38">
        <v>3.81</v>
      </c>
      <c r="K36" s="22"/>
      <c r="L36" s="22"/>
      <c r="M36" s="22"/>
      <c r="N36" s="22"/>
      <c r="O36" s="22"/>
      <c r="P36" s="22"/>
    </row>
    <row r="37" spans="1:16" ht="39" customHeight="1">
      <c r="A37" s="22"/>
      <c r="B37" s="35"/>
      <c r="C37" s="1148" t="s">
        <v>524</v>
      </c>
      <c r="D37" s="1149"/>
      <c r="E37" s="1150"/>
      <c r="F37" s="36">
        <v>0.17</v>
      </c>
      <c r="G37" s="37">
        <v>0.33</v>
      </c>
      <c r="H37" s="37">
        <v>0.84</v>
      </c>
      <c r="I37" s="37">
        <v>0.84</v>
      </c>
      <c r="J37" s="38">
        <v>0.93</v>
      </c>
      <c r="K37" s="22"/>
      <c r="L37" s="22"/>
      <c r="M37" s="22"/>
      <c r="N37" s="22"/>
      <c r="O37" s="22"/>
      <c r="P37" s="22"/>
    </row>
    <row r="38" spans="1:16" ht="39" customHeight="1">
      <c r="A38" s="22"/>
      <c r="B38" s="35"/>
      <c r="C38" s="1148" t="s">
        <v>525</v>
      </c>
      <c r="D38" s="1149"/>
      <c r="E38" s="1150"/>
      <c r="F38" s="36" t="s">
        <v>526</v>
      </c>
      <c r="G38" s="37" t="s">
        <v>527</v>
      </c>
      <c r="H38" s="37" t="s">
        <v>528</v>
      </c>
      <c r="I38" s="37">
        <v>0.7</v>
      </c>
      <c r="J38" s="38">
        <v>0.03</v>
      </c>
      <c r="K38" s="22"/>
      <c r="L38" s="22"/>
      <c r="M38" s="22"/>
      <c r="N38" s="22"/>
      <c r="O38" s="22"/>
      <c r="P38" s="22"/>
    </row>
    <row r="39" spans="1:16" ht="39" customHeight="1">
      <c r="A39" s="22"/>
      <c r="B39" s="35"/>
      <c r="C39" s="1148" t="s">
        <v>529</v>
      </c>
      <c r="D39" s="1149"/>
      <c r="E39" s="1150"/>
      <c r="F39" s="36">
        <v>0.01</v>
      </c>
      <c r="G39" s="37">
        <v>0</v>
      </c>
      <c r="H39" s="37">
        <v>0</v>
      </c>
      <c r="I39" s="37">
        <v>0</v>
      </c>
      <c r="J39" s="38">
        <v>0</v>
      </c>
      <c r="K39" s="22"/>
      <c r="L39" s="22"/>
      <c r="M39" s="22"/>
      <c r="N39" s="22"/>
      <c r="O39" s="22"/>
      <c r="P39" s="22"/>
    </row>
    <row r="40" spans="1:16" ht="39" customHeight="1">
      <c r="A40" s="22"/>
      <c r="B40" s="35"/>
      <c r="C40" s="1148" t="s">
        <v>530</v>
      </c>
      <c r="D40" s="1149"/>
      <c r="E40" s="1150"/>
      <c r="F40" s="36">
        <v>0</v>
      </c>
      <c r="G40" s="37">
        <v>0</v>
      </c>
      <c r="H40" s="37">
        <v>0</v>
      </c>
      <c r="I40" s="37">
        <v>0</v>
      </c>
      <c r="J40" s="38">
        <v>0</v>
      </c>
      <c r="K40" s="22"/>
      <c r="L40" s="22"/>
      <c r="M40" s="22"/>
      <c r="N40" s="22"/>
      <c r="O40" s="22"/>
      <c r="P40" s="22"/>
    </row>
    <row r="41" spans="1:16" ht="39" customHeight="1">
      <c r="A41" s="22"/>
      <c r="B41" s="35"/>
      <c r="C41" s="1148" t="s">
        <v>531</v>
      </c>
      <c r="D41" s="1149"/>
      <c r="E41" s="1150"/>
      <c r="F41" s="36">
        <v>0.04</v>
      </c>
      <c r="G41" s="37">
        <v>0</v>
      </c>
      <c r="H41" s="37">
        <v>0.01</v>
      </c>
      <c r="I41" s="37">
        <v>0</v>
      </c>
      <c r="J41" s="38">
        <v>0</v>
      </c>
      <c r="K41" s="22"/>
      <c r="L41" s="22"/>
      <c r="M41" s="22"/>
      <c r="N41" s="22"/>
      <c r="O41" s="22"/>
      <c r="P41" s="22"/>
    </row>
    <row r="42" spans="1:16" ht="39" customHeight="1">
      <c r="A42" s="22"/>
      <c r="B42" s="39"/>
      <c r="C42" s="1148" t="s">
        <v>532</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533</v>
      </c>
      <c r="D43" s="1152"/>
      <c r="E43" s="115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7" zoomScaleNormal="8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3562</v>
      </c>
      <c r="L45" s="60">
        <v>3219</v>
      </c>
      <c r="M45" s="60">
        <v>3221</v>
      </c>
      <c r="N45" s="60">
        <v>3639</v>
      </c>
      <c r="O45" s="61">
        <v>3774</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535</v>
      </c>
      <c r="L48" s="64">
        <v>477</v>
      </c>
      <c r="M48" s="64">
        <v>549</v>
      </c>
      <c r="N48" s="64">
        <v>557</v>
      </c>
      <c r="O48" s="65">
        <v>552</v>
      </c>
      <c r="P48" s="48"/>
      <c r="Q48" s="48"/>
      <c r="R48" s="48"/>
      <c r="S48" s="48"/>
      <c r="T48" s="48"/>
      <c r="U48" s="48"/>
    </row>
    <row r="49" spans="1:21" ht="30.75" customHeight="1">
      <c r="A49" s="48"/>
      <c r="B49" s="1166"/>
      <c r="C49" s="1167"/>
      <c r="D49" s="62"/>
      <c r="E49" s="1158" t="s">
        <v>16</v>
      </c>
      <c r="F49" s="1158"/>
      <c r="G49" s="1158"/>
      <c r="H49" s="1158"/>
      <c r="I49" s="1158"/>
      <c r="J49" s="1159"/>
      <c r="K49" s="63">
        <v>768</v>
      </c>
      <c r="L49" s="64">
        <v>500</v>
      </c>
      <c r="M49" s="64">
        <v>99</v>
      </c>
      <c r="N49" s="64">
        <v>71</v>
      </c>
      <c r="O49" s="65">
        <v>48</v>
      </c>
      <c r="P49" s="48"/>
      <c r="Q49" s="48"/>
      <c r="R49" s="48"/>
      <c r="S49" s="48"/>
      <c r="T49" s="48"/>
      <c r="U49" s="48"/>
    </row>
    <row r="50" spans="1:21" ht="30.75" customHeight="1">
      <c r="A50" s="48"/>
      <c r="B50" s="1166"/>
      <c r="C50" s="1167"/>
      <c r="D50" s="62"/>
      <c r="E50" s="1158" t="s">
        <v>17</v>
      </c>
      <c r="F50" s="1158"/>
      <c r="G50" s="1158"/>
      <c r="H50" s="1158"/>
      <c r="I50" s="1158"/>
      <c r="J50" s="1159"/>
      <c r="K50" s="63">
        <v>15</v>
      </c>
      <c r="L50" s="64">
        <v>10</v>
      </c>
      <c r="M50" s="64">
        <v>8</v>
      </c>
      <c r="N50" s="64">
        <v>7</v>
      </c>
      <c r="O50" s="65">
        <v>5</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3056</v>
      </c>
      <c r="L52" s="64">
        <v>3031</v>
      </c>
      <c r="M52" s="64">
        <v>2988</v>
      </c>
      <c r="N52" s="64">
        <v>3297</v>
      </c>
      <c r="O52" s="65">
        <v>3647</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1824</v>
      </c>
      <c r="L53" s="69">
        <v>1175</v>
      </c>
      <c r="M53" s="69">
        <v>889</v>
      </c>
      <c r="N53" s="69">
        <v>977</v>
      </c>
      <c r="O53" s="70">
        <v>732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cp:lastPrinted>2016-04-28T07:32:48Z</cp:lastPrinted>
  <dcterms:created xsi:type="dcterms:W3CDTF">2016-02-15T02:06:00Z</dcterms:created>
  <dcterms:modified xsi:type="dcterms:W3CDTF">2023-03-22T05:10:36Z</dcterms:modified>
</cp:coreProperties>
</file>