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<sst xmlns="http://schemas.openxmlformats.org/spreadsheetml/2006/main" count="245" uniqueCount="126">
  <si>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</si>
  <si>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</si>
  <si>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</si>
  <si>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</si>
  <si>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</si>
  <si>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</si>
  <si>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</si>
  <si>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</si>
  <si>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</si>
  <si>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</si>
  <si>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</si>
  <si>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</si>
  <si>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</si>
  <si>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</si>
  <si>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</si>
  <si>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</si>
  <si>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</si>
  <si>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</si>
  <si>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</si>
  <si>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</si>
  <si>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</si>
  <si>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</si>
  <si>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</si>
  <si>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</si>
  <si>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</si>
  <si>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</si>
  <si>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</si>
  <si>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</si>
  <si>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</si>
  <si>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</si>
  <si>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</si>
  <si>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</si>
  <si>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</si>
  <si>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</si>
  <si>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</si>
  <si>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</si>
  <si>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</si>
  <si>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</si>
  <si>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</si>
  <si>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</si>
  <si>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</si>
  <si>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</si>
  <si>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</si>
  <si>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</si>
  <si>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</si>
  <si>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</si>
  <si>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</si>
  <si>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</si>
  <si>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</si>
  <si>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</si>
  <si>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</si>
  <si>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</si>
  <si>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</si>
  <si>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</si>
  <si>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</si>
  <si>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</si>
  <si>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</si>
  <si>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</si>
  <si>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</si>
  <si>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</si>
  <si>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</si>
  <si>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</si>
  <si>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</si>
  <si>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</si>
  <si>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</si>
  <si>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</si>
  <si>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</si>
  <si>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</si>
  <si>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</si>
  <si>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</si>
  <si>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</si>
  <si>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</si>
  <si>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</si>
  <si>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</si>
  <si>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</si>
  <si>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</si>
  <si>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</si>
  <si>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</si>
  <si>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</si>
  <si>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</si>
  <si>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</si>
  <si>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</si>
  <si>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</si>
  <si>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</si>
  <si>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</si>
  <si>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</si>
  <si>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</si>
  <si>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</si>
  <si>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</si>
  <si>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</si>
  <si>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</si>
  <si>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</si>
  <si>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</si>
  <si>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</si>
  <si>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</si>
  <si>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</si>
  <si>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</si>
  <si>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</si>
  <si>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</si>
  <si>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</si>
  <si>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</si>
  <si>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</si>
  <si>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</si>
  <si>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</si>
  <si>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</si>
  <si>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</si>
  <si>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</si>
  <si>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</si>
  <si>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</si>
  <si>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</si>
  <si>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丸亀市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</si>
  <si>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</si>
  <si>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</si>
  <si>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</si>
  <si>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</si>
  <si>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</si>
  <si>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</si>
  <si>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</si>
  <si>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</si>
  <si>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</si>
  <si>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</si>
  <si>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</si>
  <si>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</si>
  <si>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③管渠改善率は、供用開始してから20年未満で比較的新しいことから、平成24年度～平成28年度まで管渠更生は実施していない。今後も事業計画に基づき、管渠の新設工事を行っていく予定であるが、将来、管渠の長寿命化事業を実施できるよう、長期的な財源の見積もりの検討が必要である。
</t>
    <rPh sb="33" eb="35">
      <t>ヘイセイ</t>
    </rPh>
    <rPh sb="37" eb="39">
      <t>ネンド</t>
    </rPh>
    <rPh sb="40" eb="42">
      <t>ヘイセイ</t>
    </rPh>
    <rPh sb="44" eb="46">
      <t>ネンド</t>
    </rPh>
    <rPh sb="48" eb="49">
      <t>クダ</t>
    </rPh>
    <rPh sb="49" eb="50">
      <t>キョ</t>
    </rPh>
    <rPh sb="61" eb="63">
      <t>コンゴ</t>
    </rPh>
    <rPh sb="64" eb="66">
      <t>ジギョウ</t>
    </rPh>
    <rPh sb="66" eb="68">
      <t>ケイカク</t>
    </rPh>
    <rPh sb="69" eb="70">
      <t>モト</t>
    </rPh>
    <rPh sb="73" eb="74">
      <t>クダ</t>
    </rPh>
    <rPh sb="74" eb="75">
      <t>キョ</t>
    </rPh>
    <rPh sb="76" eb="78">
      <t>シンセツ</t>
    </rPh>
    <rPh sb="78" eb="80">
      <t>コウジ</t>
    </rPh>
    <rPh sb="81" eb="82">
      <t>オコナ</t>
    </rPh>
    <rPh sb="86" eb="88">
      <t>ヨテイ</t>
    </rPh>
    <rPh sb="93" eb="95">
      <t>ショウライ</t>
    </rPh>
    <rPh sb="96" eb="97">
      <t>クダ</t>
    </rPh>
    <rPh sb="97" eb="98">
      <t>キョ</t>
    </rPh>
    <rPh sb="99" eb="101">
      <t>チョウジュ</t>
    </rPh>
    <rPh sb="101" eb="102">
      <t>イノチ</t>
    </rPh>
    <rPh sb="102" eb="103">
      <t>カ</t>
    </rPh>
    <rPh sb="103" eb="105">
      <t>ジギョウ</t>
    </rPh>
    <rPh sb="106" eb="108">
      <t>ジッシ</t>
    </rPh>
    <rPh sb="114" eb="117">
      <t>チョウキテキ</t>
    </rPh>
    <rPh sb="118" eb="120">
      <t>ザイゲン</t>
    </rPh>
    <rPh sb="121" eb="123">
      <t>ミツ</t>
    </rPh>
    <rPh sb="126" eb="128">
      <t>ケントウ</t>
    </rPh>
    <rPh sb="129" eb="131">
      <t>ヒツヨウ</t>
    </rPh>
    <phoneticPr fontId="7"/>
  </si>
  <si>
    <t xml:space="preserve">①収益的収支比率は、平成24年度以降、約83～84％であり、1％程度の増減を繰り返している。単年度収支は依然赤字である。　
④企業債残高対事業規模比率は、減少傾向にあり、類似団体平均値より低い。
⑤経費回収率は、平成26年度以降100％を超えており、平成28年度まで概ね横ばいとなっている。
⑥汚水処理原価は、平成24年度以降、少しずつ上昇している。平成27年度までは有収水量の増加より汚水処理費用の増加率が大きいことによる汚水処理原価の上昇であり、平成28年度は汚水処理費用の減少より有収水量の減少率が大きいことによる汚水処理原価の上昇である。いずれも類似団体平均値よりは低く抑えられている。
⑦施設利用率については、中讃流域下水道へ接続しているため、終末処理場を有しておらず、該当する指標がない。
⑧水洗化率は約87％であり、類似団体平均値を上回っている。3ヵ年（平成28年度～平成30年度）の水洗化促進活動計画に基づき、今後も下水道への接続をお願いしていく。
 </t>
    <rPh sb="10" eb="12">
      <t>ヘイセイ</t>
    </rPh>
    <rPh sb="14" eb="16">
      <t>ネンド</t>
    </rPh>
    <rPh sb="16" eb="18">
      <t>イコウ</t>
    </rPh>
    <rPh sb="19" eb="20">
      <t>ヤク</t>
    </rPh>
    <rPh sb="32" eb="34">
      <t>テイド</t>
    </rPh>
    <rPh sb="35" eb="37">
      <t>ゾウゲン</t>
    </rPh>
    <rPh sb="38" eb="39">
      <t>ク</t>
    </rPh>
    <rPh sb="40" eb="41">
      <t>カエ</t>
    </rPh>
    <rPh sb="52" eb="54">
      <t>イゼン</t>
    </rPh>
    <rPh sb="85" eb="87">
      <t>ルイジ</t>
    </rPh>
    <rPh sb="87" eb="89">
      <t>ダンタイ</t>
    </rPh>
    <rPh sb="89" eb="92">
      <t>ヘイキンチ</t>
    </rPh>
    <rPh sb="94" eb="95">
      <t>ヒク</t>
    </rPh>
    <rPh sb="125" eb="127">
      <t>ヘイセイ</t>
    </rPh>
    <rPh sb="129" eb="131">
      <t>ネンド</t>
    </rPh>
    <rPh sb="133" eb="134">
      <t>オオム</t>
    </rPh>
    <rPh sb="135" eb="136">
      <t>ヨコ</t>
    </rPh>
    <rPh sb="155" eb="157">
      <t>ヘイセイ</t>
    </rPh>
    <rPh sb="159" eb="161">
      <t>ネンド</t>
    </rPh>
    <rPh sb="161" eb="163">
      <t>イコウ</t>
    </rPh>
    <rPh sb="164" eb="165">
      <t>スコ</t>
    </rPh>
    <rPh sb="168" eb="170">
      <t>ジョウショウ</t>
    </rPh>
    <rPh sb="175" eb="177">
      <t>ヘイセイ</t>
    </rPh>
    <rPh sb="179" eb="181">
      <t>ネンド</t>
    </rPh>
    <rPh sb="310" eb="311">
      <t>ナカ</t>
    </rPh>
    <rPh sb="333" eb="334">
      <t>ユウ</t>
    </rPh>
    <rPh sb="357" eb="358">
      <t>ヤク</t>
    </rPh>
    <phoneticPr fontId="7"/>
  </si>
  <si>
    <t>　老朽化の状況にあるように、供用開始してから比較的新しいため、今後の建設改良費は、主に事業計画に基づく管渠の新設工事を見込んでいる。大規模な建設改良工事はないため、企業債残高は年々減少する見込みである。経費回収率は100％を超えているが、供用開始区域内人口や有収水量の減少等を勘案すると、今後、使用料収入の大幅な増加は見込めない。
　これらの事情をふまえ、平成28年度に丸亀市下水道事業経営戦略（平成29年度～平成38年度）を策定した。収益的収支比率が100％に届いていないことから、持続的な経営を行うために、段階的な使用料水準の見直しを進めて行く。また、平成32年4月から地方公営企業法を適用（一部適用）するため、現在、固定資産の調査、評価業務を進めている。
　</t>
    <rPh sb="1" eb="4">
      <t>ロウキュウカ</t>
    </rPh>
    <rPh sb="5" eb="7">
      <t>ジョウキョウ</t>
    </rPh>
    <rPh sb="14" eb="16">
      <t>キョウヨウ</t>
    </rPh>
    <rPh sb="16" eb="18">
      <t>カイシ</t>
    </rPh>
    <rPh sb="22" eb="25">
      <t>ヒカクテキ</t>
    </rPh>
    <rPh sb="25" eb="26">
      <t>アタラ</t>
    </rPh>
    <rPh sb="31" eb="33">
      <t>コンゴ</t>
    </rPh>
    <rPh sb="171" eb="173">
      <t>ジジョウ</t>
    </rPh>
    <rPh sb="213" eb="215">
      <t>サクテイ</t>
    </rPh>
    <rPh sb="218" eb="220">
      <t>シュウエキ</t>
    </rPh>
    <rPh sb="220" eb="221">
      <t>テキ</t>
    </rPh>
    <rPh sb="278" eb="280">
      <t>ヘイセイ</t>
    </rPh>
    <rPh sb="282" eb="283">
      <t>ネン</t>
    </rPh>
    <rPh sb="284" eb="285">
      <t>ガツ</t>
    </rPh>
    <rPh sb="287" eb="289">
      <t>チホウ</t>
    </rPh>
    <rPh sb="289" eb="291">
      <t>コウエイ</t>
    </rPh>
    <rPh sb="291" eb="293">
      <t>キギョウ</t>
    </rPh>
    <rPh sb="293" eb="294">
      <t>ホウ</t>
    </rPh>
    <rPh sb="295" eb="297">
      <t>テキヨウ</t>
    </rPh>
    <rPh sb="298" eb="300">
      <t>イチブ</t>
    </rPh>
    <rPh sb="300" eb="302">
      <t>テキヨウ</t>
    </rPh>
    <rPh sb="308" eb="310">
      <t>ゲンザイ</t>
    </rPh>
    <rPh sb="311" eb="313">
      <t>コテイ</t>
    </rPh>
    <rPh sb="313" eb="315">
      <t>シサン</t>
    </rPh>
    <rPh sb="316" eb="318">
      <t>チョウサ</t>
    </rPh>
    <rPh sb="319" eb="321">
      <t>ヒョウカ</t>
    </rPh>
    <rPh sb="321" eb="323">
      <t>ギョウム</t>
    </rPh>
    <rPh sb="324" eb="325">
      <t>スス</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</si>
</sst>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321088"/>
        <c:axId val="1233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73321088"/>
        <c:axId val="123339520"/>
      </c:lineChart>
      <c:dateAx>
        <c:axId val="73321088"/>
        <c:scaling>
          <c:orientation val="minMax"/>
        </c:scaling>
        <c:delete val="1"/>
        <c:axPos val="b"/>
        <c:numFmt formatCode="ge" sourceLinked="1"/>
        <c:majorTickMark val="none"/>
        <c:minorTickMark val="none"/>
        <c:tickLblPos val="none"/>
        <c:crossAx val="123339520"/>
        <c:crosses val="autoZero"/>
        <c:auto val="1"/>
        <c:lblOffset val="100"/>
        <c:baseTimeUnit val="years"/>
      </c:dateAx>
      <c:valAx>
        <c:axId val="1233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784576"/>
        <c:axId val="1238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23784576"/>
        <c:axId val="123819520"/>
      </c:lineChart>
      <c:dateAx>
        <c:axId val="123784576"/>
        <c:scaling>
          <c:orientation val="minMax"/>
        </c:scaling>
        <c:delete val="1"/>
        <c:axPos val="b"/>
        <c:numFmt formatCode="ge" sourceLinked="1"/>
        <c:majorTickMark val="none"/>
        <c:minorTickMark val="none"/>
        <c:tickLblPos val="none"/>
        <c:crossAx val="123819520"/>
        <c:crosses val="autoZero"/>
        <c:auto val="1"/>
        <c:lblOffset val="100"/>
        <c:baseTimeUnit val="years"/>
      </c:dateAx>
      <c:valAx>
        <c:axId val="123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86.93</c:v>
                </c:pt>
                <c:pt idx="1">
                  <c:v>88.16</c:v>
                </c:pt>
                <c:pt idx="2">
                  <c:v>87.53</c:v>
                </c:pt>
                <c:pt idx="3">
                  <c:v>86.44</c:v>
                </c:pt>
                <c:pt idx="4">
                  <c:v>87.57</c:v>
                </c:pt>
              </c:numCache>
            </c:numRef>
          </c:val>
        </c:ser>
        <c:dLbls>
          <c:showLegendKey val="0"/>
          <c:showVal val="0"/>
          <c:showCatName val="0"/>
          <c:showSerName val="0"/>
          <c:showPercent val="0"/>
          <c:showBubbleSize val="0"/>
        </c:dLbls>
        <c:gapWidth val="150"/>
        <c:axId val="123849728"/>
        <c:axId val="1238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23849728"/>
        <c:axId val="123856000"/>
      </c:lineChart>
      <c:dateAx>
        <c:axId val="123849728"/>
        <c:scaling>
          <c:orientation val="minMax"/>
        </c:scaling>
        <c:delete val="1"/>
        <c:axPos val="b"/>
        <c:numFmt formatCode="ge" sourceLinked="1"/>
        <c:majorTickMark val="none"/>
        <c:minorTickMark val="none"/>
        <c:tickLblPos val="none"/>
        <c:crossAx val="123856000"/>
        <c:crosses val="autoZero"/>
        <c:auto val="1"/>
        <c:lblOffset val="100"/>
        <c:baseTimeUnit val="years"/>
      </c:dateAx>
      <c:valAx>
        <c:axId val="1238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84.41</c:v>
                </c:pt>
                <c:pt idx="1">
                  <c:v>83.8</c:v>
                </c:pt>
                <c:pt idx="2">
                  <c:v>84.37</c:v>
                </c:pt>
                <c:pt idx="3">
                  <c:v>83.5</c:v>
                </c:pt>
                <c:pt idx="4">
                  <c:v>84.48</c:v>
                </c:pt>
              </c:numCache>
            </c:numRef>
          </c:val>
        </c:ser>
        <c:dLbls>
          <c:showLegendKey val="0"/>
          <c:showVal val="0"/>
          <c:showCatName val="0"/>
          <c:showSerName val="0"/>
          <c:showPercent val="0"/>
          <c:showBubbleSize val="0"/>
        </c:dLbls>
        <c:gapWidth val="150"/>
        <c:axId val="123349248"/>
        <c:axId val="1233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349248"/>
        <c:axId val="123376000"/>
      </c:lineChart>
      <c:dateAx>
        <c:axId val="123349248"/>
        <c:scaling>
          <c:orientation val="minMax"/>
        </c:scaling>
        <c:delete val="1"/>
        <c:axPos val="b"/>
        <c:numFmt formatCode="ge" sourceLinked="1"/>
        <c:majorTickMark val="none"/>
        <c:minorTickMark val="none"/>
        <c:tickLblPos val="none"/>
        <c:crossAx val="123376000"/>
        <c:crosses val="autoZero"/>
        <c:auto val="1"/>
        <c:lblOffset val="100"/>
        <c:baseTimeUnit val="years"/>
      </c:dateAx>
      <c:valAx>
        <c:axId val="1233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479936"/>
        <c:axId val="1234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79936"/>
        <c:axId val="123490304"/>
      </c:lineChart>
      <c:dateAx>
        <c:axId val="123479936"/>
        <c:scaling>
          <c:orientation val="minMax"/>
        </c:scaling>
        <c:delete val="1"/>
        <c:axPos val="b"/>
        <c:numFmt formatCode="ge" sourceLinked="1"/>
        <c:majorTickMark val="none"/>
        <c:minorTickMark val="none"/>
        <c:tickLblPos val="none"/>
        <c:crossAx val="123490304"/>
        <c:crosses val="autoZero"/>
        <c:auto val="1"/>
        <c:lblOffset val="100"/>
        <c:baseTimeUnit val="years"/>
      </c:dateAx>
      <c:valAx>
        <c:axId val="1234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12320"/>
        <c:axId val="1235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12320"/>
        <c:axId val="123514240"/>
      </c:lineChart>
      <c:dateAx>
        <c:axId val="123512320"/>
        <c:scaling>
          <c:orientation val="minMax"/>
        </c:scaling>
        <c:delete val="1"/>
        <c:axPos val="b"/>
        <c:numFmt formatCode="ge" sourceLinked="1"/>
        <c:majorTickMark val="none"/>
        <c:minorTickMark val="none"/>
        <c:tickLblPos val="none"/>
        <c:crossAx val="123514240"/>
        <c:crosses val="autoZero"/>
        <c:auto val="1"/>
        <c:lblOffset val="100"/>
        <c:baseTimeUnit val="years"/>
      </c:dateAx>
      <c:valAx>
        <c:axId val="1235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50720"/>
        <c:axId val="1235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50720"/>
        <c:axId val="123565184"/>
      </c:lineChart>
      <c:dateAx>
        <c:axId val="123550720"/>
        <c:scaling>
          <c:orientation val="minMax"/>
        </c:scaling>
        <c:delete val="1"/>
        <c:axPos val="b"/>
        <c:numFmt formatCode="ge" sourceLinked="1"/>
        <c:majorTickMark val="none"/>
        <c:minorTickMark val="none"/>
        <c:tickLblPos val="none"/>
        <c:crossAx val="123565184"/>
        <c:crosses val="autoZero"/>
        <c:auto val="1"/>
        <c:lblOffset val="100"/>
        <c:baseTimeUnit val="years"/>
      </c:dateAx>
      <c:valAx>
        <c:axId val="1235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83488"/>
        <c:axId val="1235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83488"/>
        <c:axId val="123597952"/>
      </c:lineChart>
      <c:dateAx>
        <c:axId val="123583488"/>
        <c:scaling>
          <c:orientation val="minMax"/>
        </c:scaling>
        <c:delete val="1"/>
        <c:axPos val="b"/>
        <c:numFmt formatCode="ge" sourceLinked="1"/>
        <c:majorTickMark val="none"/>
        <c:minorTickMark val="none"/>
        <c:tickLblPos val="none"/>
        <c:crossAx val="123597952"/>
        <c:crosses val="autoZero"/>
        <c:auto val="1"/>
        <c:lblOffset val="100"/>
        <c:baseTimeUnit val="years"/>
      </c:dateAx>
      <c:valAx>
        <c:axId val="1235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1517.99</c:v>
                </c:pt>
                <c:pt idx="1">
                  <c:v>1280.42</c:v>
                </c:pt>
                <c:pt idx="2">
                  <c:v>1249.21</c:v>
                </c:pt>
                <c:pt idx="3">
                  <c:v>1157.27</c:v>
                </c:pt>
                <c:pt idx="4">
                  <c:v>1127.19</c:v>
                </c:pt>
              </c:numCache>
            </c:numRef>
          </c:val>
        </c:ser>
        <c:dLbls>
          <c:showLegendKey val="0"/>
          <c:showVal val="0"/>
          <c:showCatName val="0"/>
          <c:showSerName val="0"/>
          <c:showPercent val="0"/>
          <c:showBubbleSize val="0"/>
        </c:dLbls>
        <c:gapWidth val="150"/>
        <c:axId val="123636352"/>
        <c:axId val="1236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23636352"/>
        <c:axId val="123638528"/>
      </c:lineChart>
      <c:dateAx>
        <c:axId val="123636352"/>
        <c:scaling>
          <c:orientation val="minMax"/>
        </c:scaling>
        <c:delete val="1"/>
        <c:axPos val="b"/>
        <c:numFmt formatCode="ge" sourceLinked="1"/>
        <c:majorTickMark val="none"/>
        <c:minorTickMark val="none"/>
        <c:tickLblPos val="none"/>
        <c:crossAx val="123638528"/>
        <c:crosses val="autoZero"/>
        <c:auto val="1"/>
        <c:lblOffset val="100"/>
        <c:baseTimeUnit val="years"/>
      </c:dateAx>
      <c:valAx>
        <c:axId val="1236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95.65</c:v>
                </c:pt>
                <c:pt idx="1">
                  <c:v>97</c:v>
                </c:pt>
                <c:pt idx="2">
                  <c:v>100.39</c:v>
                </c:pt>
                <c:pt idx="3">
                  <c:v>100.42</c:v>
                </c:pt>
                <c:pt idx="4">
                  <c:v>100.3</c:v>
                </c:pt>
              </c:numCache>
            </c:numRef>
          </c:val>
        </c:ser>
        <c:dLbls>
          <c:showLegendKey val="0"/>
          <c:showVal val="0"/>
          <c:showCatName val="0"/>
          <c:showSerName val="0"/>
          <c:showPercent val="0"/>
          <c:showBubbleSize val="0"/>
        </c:dLbls>
        <c:gapWidth val="150"/>
        <c:axId val="123732736"/>
        <c:axId val="1237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23732736"/>
        <c:axId val="123734656"/>
      </c:lineChart>
      <c:dateAx>
        <c:axId val="123732736"/>
        <c:scaling>
          <c:orientation val="minMax"/>
        </c:scaling>
        <c:delete val="1"/>
        <c:axPos val="b"/>
        <c:numFmt formatCode="ge" sourceLinked="1"/>
        <c:majorTickMark val="none"/>
        <c:minorTickMark val="none"/>
        <c:tickLblPos val="none"/>
        <c:crossAx val="123734656"/>
        <c:crosses val="autoZero"/>
        <c:auto val="1"/>
        <c:lblOffset val="100"/>
        <c:baseTimeUnit val="years"/>
      </c:dateAx>
      <c:valAx>
        <c:axId val="1237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149.93</c:v>
                </c:pt>
                <c:pt idx="1">
                  <c:v>150.01</c:v>
                </c:pt>
                <c:pt idx="2">
                  <c:v>150.08000000000001</c:v>
                </c:pt>
                <c:pt idx="3">
                  <c:v>151.97</c:v>
                </c:pt>
                <c:pt idx="4">
                  <c:v>152.75</c:v>
                </c:pt>
              </c:numCache>
            </c:numRef>
          </c:val>
        </c:ser>
        <c:dLbls>
          <c:showLegendKey val="0"/>
          <c:showVal val="0"/>
          <c:showCatName val="0"/>
          <c:showSerName val="0"/>
          <c:showPercent val="0"/>
          <c:showBubbleSize val="0"/>
        </c:dLbls>
        <c:gapWidth val="150"/>
        <c:axId val="123769216"/>
        <c:axId val="1237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23769216"/>
        <c:axId val="123771136"/>
      </c:lineChart>
      <c:dateAx>
        <c:axId val="123769216"/>
        <c:scaling>
          <c:orientation val="minMax"/>
        </c:scaling>
        <c:delete val="1"/>
        <c:axPos val="b"/>
        <c:numFmt formatCode="ge" sourceLinked="1"/>
        <c:majorTickMark val="none"/>
        <c:minorTickMark val="none"/>
        <c:tickLblPos val="none"/>
        <c:crossAx val="123771136"/>
        <c:crosses val="autoZero"/>
        <c:auto val="1"/>
        <c:lblOffset val="100"/>
        <c:baseTimeUnit val="years"/>
      </c:dateAx>
      <c:valAx>
        <c:axId val="1237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香川県　丸亀市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113564</v>
      </c>
      <c r="AM8" s="50"/>
      <c r="AN8" s="50"/>
      <c r="AO8" s="50"/>
      <c r="AP8" s="50"/>
      <c r="AQ8" s="50"/>
      <c r="AR8" s="50"/>
      <c r="AS8" s="50"/>
      <c r="AT8" s="45">
        <f>データ!T6</f>
        <v>111.79</v>
      </c>
      <c r="AU8" s="45"/>
      <c r="AV8" s="45"/>
      <c r="AW8" s="45"/>
      <c r="AX8" s="45"/>
      <c r="AY8" s="45"/>
      <c r="AZ8" s="45"/>
      <c r="BA8" s="45"/>
      <c r="BB8" s="45">
        <f>データ!U6</f>
        <v>1015.87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3.27</v>
      </c>
      <c r="Q10" s="45"/>
      <c r="R10" s="45"/>
      <c r="S10" s="45"/>
      <c r="T10" s="45"/>
      <c r="U10" s="45"/>
      <c r="V10" s="45"/>
      <c r="W10" s="45">
        <f>データ!Q6</f>
        <v>90.91</v>
      </c>
      <c r="X10" s="45"/>
      <c r="Y10" s="45"/>
      <c r="Z10" s="45"/>
      <c r="AA10" s="45"/>
      <c r="AB10" s="45"/>
      <c r="AC10" s="45"/>
      <c r="AD10" s="50">
        <f>データ!R6</f>
        <v>2365</v>
      </c>
      <c r="AE10" s="50"/>
      <c r="AF10" s="50"/>
      <c r="AG10" s="50"/>
      <c r="AH10" s="50"/>
      <c r="AI10" s="50"/>
      <c r="AJ10" s="50"/>
      <c r="AK10" s="2"/>
      <c r="AL10" s="50">
        <f>データ!V6</f>
        <v>3716</v>
      </c>
      <c r="AM10" s="50"/>
      <c r="AN10" s="50"/>
      <c r="AO10" s="50"/>
      <c r="AP10" s="50"/>
      <c r="AQ10" s="50"/>
      <c r="AR10" s="50"/>
      <c r="AS10" s="50"/>
      <c r="AT10" s="45">
        <f>データ!W6</f>
        <v>1.33</v>
      </c>
      <c r="AU10" s="45"/>
      <c r="AV10" s="45"/>
      <c r="AW10" s="45"/>
      <c r="AX10" s="45"/>
      <c r="AY10" s="45"/>
      <c r="AZ10" s="45"/>
      <c r="BA10" s="45"/>
      <c r="BB10" s="45">
        <f>データ!X6</f>
        <v>2793.98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372021</v>
      </c>
      <c r="D6" s="33">
        <f t="shared" si="3"/>
        <v>47</v>
      </c>
      <c r="E6" s="33">
        <f t="shared" si="3"/>
        <v>17</v>
      </c>
      <c r="F6" s="33">
        <f t="shared" si="3"/>
        <v>4</v>
      </c>
      <c r="G6" s="33">
        <f t="shared" si="3"/>
        <v>0</v>
      </c>
      <c r="H6" s="33" t="str">
        <f t="shared" si="3"/>
        <v>香川県　丸亀市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3.27</v>
      </c>
      <c r="Q6" s="34">
        <f t="shared" si="3"/>
        <v>90.91</v>
      </c>
      <c r="R6" s="34">
        <f t="shared" si="3"/>
        <v>2365</v>
      </c>
      <c r="S6" s="34">
        <f t="shared" si="3"/>
        <v>113564</v>
      </c>
      <c r="T6" s="34">
        <f t="shared" si="3"/>
        <v>111.79</v>
      </c>
      <c r="U6" s="34">
        <f t="shared" si="3"/>
        <v>1015.87</v>
      </c>
      <c r="V6" s="34">
        <f t="shared" si="3"/>
        <v>3716</v>
      </c>
      <c r="W6" s="34">
        <f t="shared" si="3"/>
        <v>1.33</v>
      </c>
      <c r="X6" s="34">
        <f t="shared" si="3"/>
        <v>2793.98</v>
      </c>
      <c r="Y6" s="35">
        <f>IF(Y7="",NA(),Y7)</f>
        <v>84.41</v>
      </c>
      <c r="Z6" s="35">
        <f t="shared" ref="Z6:AH6" si="4">IF(Z7="",NA(),Z7)</f>
        <v>83.8</v>
      </c>
      <c r="AA6" s="35">
        <f t="shared" si="4"/>
        <v>84.37</v>
      </c>
      <c r="AB6" s="35">
        <f t="shared" si="4"/>
        <v>83.5</v>
      </c>
      <c r="AC6" s="35">
        <f t="shared" si="4"/>
        <v>84.48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1517.99</v>
      </c>
      <c r="BG6" s="35">
        <f t="shared" ref="BG6:BO6" si="7">IF(BG7="",NA(),BG7)</f>
        <v>1280.42</v>
      </c>
      <c r="BH6" s="35">
        <f t="shared" si="7"/>
        <v>1249.21</v>
      </c>
      <c r="BI6" s="35">
        <f t="shared" si="7"/>
        <v>1157.27</v>
      </c>
      <c r="BJ6" s="35">
        <f t="shared" si="7"/>
        <v>1127.19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95.65</v>
      </c>
      <c r="BR6" s="35">
        <f t="shared" ref="BR6:BZ6" si="8">IF(BR7="",NA(),BR7)</f>
        <v>97</v>
      </c>
      <c r="BS6" s="35">
        <f t="shared" si="8"/>
        <v>100.39</v>
      </c>
      <c r="BT6" s="35">
        <f t="shared" si="8"/>
        <v>100.42</v>
      </c>
      <c r="BU6" s="35">
        <f t="shared" si="8"/>
        <v>100.3</v>
      </c>
      <c r="BV6" s="35">
        <f t="shared" si="8"/>
        <v>62.83</v>
      </c>
      <c r="BW6" s="35">
        <f t="shared" si="8"/>
        <v>64.63</v>
      </c>
      <c r="BX6" s="35">
        <f t="shared" si="8"/>
        <v>66.56</v>
      </c>
      <c r="BY6" s="35">
        <f t="shared" si="8"/>
        <v>66.22</v>
      </c>
      <c r="BZ6" s="35">
        <f t="shared" si="8"/>
        <v>69.87</v>
      </c>
      <c r="CA6" s="34" t="str">
        <f>IF(CA7="","",IF(CA7="-","【-】","【"&amp;SUBSTITUTE(TEXT(CA7,"#,##0.00"),"-","△")&amp;"】"))</f>
        <v>【69.80】</v>
      </c>
      <c r="CB6" s="35">
        <f>IF(CB7="",NA(),CB7)</f>
        <v>149.93</v>
      </c>
      <c r="CC6" s="35">
        <f t="shared" ref="CC6:CK6" si="9">IF(CC7="",NA(),CC7)</f>
        <v>150.01</v>
      </c>
      <c r="CD6" s="35">
        <f t="shared" si="9"/>
        <v>150.08000000000001</v>
      </c>
      <c r="CE6" s="35">
        <f t="shared" si="9"/>
        <v>151.97</v>
      </c>
      <c r="CF6" s="35">
        <f t="shared" si="9"/>
        <v>152.75</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86.93</v>
      </c>
      <c r="CY6" s="35">
        <f t="shared" ref="CY6:DG6" si="11">IF(CY7="",NA(),CY7)</f>
        <v>88.16</v>
      </c>
      <c r="CZ6" s="35">
        <f t="shared" si="11"/>
        <v>87.53</v>
      </c>
      <c r="DA6" s="35">
        <f t="shared" si="11"/>
        <v>86.44</v>
      </c>
      <c r="DB6" s="35">
        <f t="shared" si="11"/>
        <v>87.57</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372021</v>
      </c>
      <c r="D7" s="37">
        <v>47</v>
      </c>
      <c r="E7" s="37">
        <v>17</v>
      </c>
      <c r="F7" s="37">
        <v>4</v>
      </c>
      <c r="G7" s="37">
        <v>0</v>
      </c>
      <c r="H7" s="37" t="s">
        <v>110</v>
      </c>
      <c r="I7" s="37" t="s">
        <v>111</v>
      </c>
      <c r="J7" s="37" t="s">
        <v>112</v>
      </c>
      <c r="K7" s="37" t="s">
        <v>113</v>
      </c>
      <c r="L7" s="37" t="s">
        <v>114</v>
      </c>
      <c r="M7" s="37"/>
      <c r="N7" s="38" t="s">
        <v>115</v>
      </c>
      <c r="O7" s="38" t="s">
        <v>116</v>
      </c>
      <c r="P7" s="38">
        <v>3.27</v>
      </c>
      <c r="Q7" s="38">
        <v>90.91</v>
      </c>
      <c r="R7" s="38">
        <v>2365</v>
      </c>
      <c r="S7" s="38">
        <v>113564</v>
      </c>
      <c r="T7" s="38">
        <v>111.79</v>
      </c>
      <c r="U7" s="38">
        <v>1015.87</v>
      </c>
      <c r="V7" s="38">
        <v>3716</v>
      </c>
      <c r="W7" s="38">
        <v>1.33</v>
      </c>
      <c r="X7" s="38">
        <v>2793.98</v>
      </c>
      <c r="Y7" s="38">
        <v>84.41</v>
      </c>
      <c r="Z7" s="38">
        <v>83.8</v>
      </c>
      <c r="AA7" s="38">
        <v>84.37</v>
      </c>
      <c r="AB7" s="38">
        <v>83.5</v>
      </c>
      <c r="AC7" s="38">
        <v>84.48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1517.99</v>
      </c>
      <c r="BG7" s="38">
        <v>1280.42</v>
      </c>
      <c r="BH7" s="38">
        <v>1249.21</v>
      </c>
      <c r="BI7" s="38">
        <v>1157.27</v>
      </c>
      <c r="BJ7" s="38">
        <v>1127.19</v>
      </c>
      <c r="BK7" s="38">
        <v>1622.51</v>
      </c>
      <c r="BL7" s="38">
        <v>1569.13</v>
      </c>
      <c r="BM7" s="38">
        <v>1436</v>
      </c>
      <c r="BN7" s="38">
        <v>1434.89</v>
      </c>
      <c r="BO7" s="38">
        <v>1298.9100000000001</v>
      </c>
      <c r="BP7" s="38">
        <v>1348.09</v>
      </c>
      <c r="BQ7" s="38">
        <v>95.65</v>
      </c>
      <c r="BR7" s="38">
        <v>97</v>
      </c>
      <c r="BS7" s="38">
        <v>100.39</v>
      </c>
      <c r="BT7" s="38">
        <v>100.42</v>
      </c>
      <c r="BU7" s="38">
        <v>100.3</v>
      </c>
      <c r="BV7" s="38">
        <v>62.83</v>
      </c>
      <c r="BW7" s="38">
        <v>64.63</v>
      </c>
      <c r="BX7" s="38">
        <v>66.56</v>
      </c>
      <c r="BY7" s="38">
        <v>66.22</v>
      </c>
      <c r="BZ7" s="38">
        <v>69.87</v>
      </c>
      <c r="CA7" s="38">
        <v>69.8</v>
      </c>
      <c r="CB7" s="38">
        <v>149.93</v>
      </c>
      <c r="CC7" s="38">
        <v>150.01</v>
      </c>
      <c r="CD7" s="38">
        <v>150.08000000000001</v>
      </c>
      <c r="CE7" s="38">
        <v>151.97</v>
      </c>
      <c r="CF7" s="38">
        <v>152.75</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86.93</v>
      </c>
      <c r="CY7" s="38">
        <v>88.16</v>
      </c>
      <c r="CZ7" s="38">
        <v>87.53</v>
      </c>
      <c r="DA7" s="38">
        <v>86.44</v>
      </c>
      <c r="DB7" s="38">
        <v>87.57</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2018-02-28T06:43:02Z</cp:lastPrinted>
  <dcterms:created xsi:type="dcterms:W3CDTF">2017-12-25T02:22:20Z</dcterms:created>
  <dcterms:modified xsi:type="dcterms:W3CDTF">2024-02-22T03:03:17Z</dcterms:modified>
</cp:coreProperties>
</file>