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733\Desktop\分析表決裁用資料\"/>
    </mc:Choice>
  </mc:AlternateContent>
  <xr:revisionPtr revIDLastSave="0" documentId="13_ncr:1_{9549F35B-13FA-4F27-AC8E-88E7F464C9F3}" xr6:coauthVersionLast="47" xr6:coauthVersionMax="47" xr10:uidLastSave="{00000000-0000-0000-0000-000000000000}"/>
  <workbookProtection workbookAlgorithmName="SHA-512" workbookHashValue="ZdcpfvZ/xMRAUvizoOqOjHyhn8IfVQJSGZx1fZGYVtproWIQwkvl8/zvBj8rKFWLT4cfz6AOSJckvdpAhQ4Rxg==" workbookSaltValue="VDbDF1X575lFzmfgkNPKUw==" workbookSpinCount="100000" lockStructure="1"/>
  <bookViews>
    <workbookView xWindow="-103" yWindow="-103" windowWidth="21600" windowHeight="1374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P10"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<sst xmlns="http://schemas.openxmlformats.org/spreadsheetml/2006/main" count="236" uniqueCount="117">
  <si>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</si>
  <si>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</si>
  <si>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</si>
  <si>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</si>
  <si>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</si>
  <si>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</si>
  <si>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</si>
  <si>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</si>
  <si>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</si>
  <si>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</si>
  <si>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</si>
  <si>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</si>
  <si>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</si>
  <si>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</si>
  <si>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</si>
  <si>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</si>
  <si>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</si>
  <si>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</si>
  <si>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</si>
  <si>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</si>
  <si>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</si>
  <si>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</si>
  <si>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</si>
  <si>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</si>
  <si>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</si>
  <si>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</si>
  <si>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</si>
  <si>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</si>
  <si>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</si>
  <si>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</si>
  <si>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</si>
  <si>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</si>
  <si>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</si>
  <si>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</si>
  <si>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</si>
  <si>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</si>
  <si>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</si>
  <si>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</si>
  <si>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</si>
  <si>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</si>
  <si>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</si>
  <si>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</si>
  <si>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</si>
  <si>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</si>
  <si>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</si>
  <si>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</si>
  <si>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</si>
  <si>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</si>
  <si>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</si>
  <si>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</si>
  <si>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</si>
  <si>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</si>
  <si>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</si>
  <si>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</si>
  <si>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</si>
  <si>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</si>
  <si>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</si>
  <si>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</si>
  <si>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</si>
  <si>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</si>
  <si>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</si>
  <si>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</si>
  <si>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</si>
  <si>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</si>
  <si>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</si>
  <si>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</si>
  <si>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</si>
  <si>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</si>
  <si>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</si>
  <si>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</si>
  <si>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</si>
  <si>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</si>
  <si>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</si>
  <si>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</si>
  <si>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</si>
  <si>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</si>
  <si>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</si>
  <si>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</si>
  <si>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</si>
  <si>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</si>
  <si>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</si>
  <si>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</si>
  <si>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</si>
  <si>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</si>
  <si>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</si>
  <si>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</si>
  <si>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</si>
  <si>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</si>
  <si>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</si>
  <si>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</si>
  <si>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</si>
  <si>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</si>
  <si>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</si>
  <si>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</si>
  <si>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</si>
  <si>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</si>
  <si>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丸亀市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</si>
  <si>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</si>
  <si>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</si>
  <si>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</si>
  <si>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</si>
  <si>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</si>
  <si>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</si>
  <si>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</si>
  <si>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</si>
  <si>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</si>
  <si>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</si>
  <si>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</si>
  <si>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</si>
  <si>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</si>
  <si>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</si>
  <si>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</si>
  <si>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</si>
  <si>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</si>
  <si>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一般会計からの繰入金により経常収支比率は100％を維持しているものの、類似団体平均値より低い状況が続いている。汚水処理原価については、類似団体平均値を下回っており、比較的効率的な汚水処理が行われていると考えられる。しかし、使用料改定の実施により100％を超えていた経費回収率は、使用料収入の減少に伴い、類似団体平均値を上回ってはいるものの、再び100％を下回る結果となっている。有収水量も減少傾向にあることから、継続的な経費削減等の取り組みが必要である。
　企業債残高対事業規模比率についても、類似団体平均よりも低く抑えられているが、使用料収入に対しては依然として高い比率にある。
　流動比率については上昇したものの、依然として類似団体平均値を大幅に下回っている。ただし、未払金や企業債償還金については、それぞれに財源の確保を見込めているため、支払能力には問題はない。
　施設利用率については、中讃流域下水道へ接続しているため終末処理場を有しておらず、該当する指標はない。
　水洗化率は、3ヵ年（令和4年度～令和6年度）の水洗化促進活動計画の推進により前年度から上昇し、類似団体平均値を上回ることができている。今後も下水道への接続依頼を継続することにより、さらなる水洗化率の向上図る。</t>
    <phoneticPr fontId="4"/>
  </si>
  <si>
    <t>　有形固定資産減価償却率が類似団体平均を大きく下回っている要因は、令和2年度の地方公営企業法一部適用開始時に、各固定資産の取得価格を、その時点での残存価格で計上したことにある。しかし、各年度で減価償却を行っていることから、当該指標は上昇している。なお、供用開始から約20年と比較的新しいため、管渠老朽化率は低く、現在のところ管渠改善は行っていない。今後も事業計画に基づき、管渠の新設工事を進めていく。</t>
    <phoneticPr fontId="4"/>
  </si>
  <si>
    <t>　供用開始から比較的新しい事業であることから、主に事業計画に沿った管渠の新設工事を実施している。中讃流域下水道へ接続し、独自の終末処理場を持たないため、維持管理費用や建設費用を低く抑えることができ、経費回収率や汚水処理原価は類似団体平均値に比べて良好な状況にある。しかし、経営状況を見ると、経常収支比率は100％を上回っているものの、その多くを一般会計からの繰入金に依存していることから、安定的な状態であるとは言えない。さらに、100％を上回っていた経費回収率も低下傾向にあり、今後も人口減少等により有収水量が減少傾向になると見込まれることから、継続的な業務改善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</si>
</sst>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F9-44E6-A006-AD382A5B9C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7F9-44E6-A006-AD382A5B9C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2A-4AD2-9993-96FE63A18E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82A-4AD2-9993-96FE63A18E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85.45</c:v>
                </c:pt>
                <c:pt idx="1">
                  <c:v>84.79</c:v>
                </c:pt>
                <c:pt idx="2">
                  <c:v>85.39</c:v>
                </c:pt>
                <c:pt idx="3">
                  <c:v>87</c:v>
                </c:pt>
                <c:pt idx="4">
                  <c:v>86.28</c:v>
                </c:pt>
              </c:numCache>
            </c:numRef>
          </c:val>
          <c:extLst>
            <c:ext xmlns:c16="http://schemas.microsoft.com/office/drawing/2014/chart" uri="{C3380CC4-5D6E-409C-BE32-E72D297353CC}">
              <c16:uniqueId val="{00000000-1E22-4E2A-9B2D-F6A9400FC5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E22-4E2A-9B2D-F6A9400FC5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103.1</c:v>
                </c:pt>
                <c:pt idx="1">
                  <c:v>100</c:v>
                </c:pt>
                <c:pt idx="2">
                  <c:v>100</c:v>
                </c:pt>
                <c:pt idx="3">
                  <c:v>100</c:v>
                </c:pt>
                <c:pt idx="4">
                  <c:v>100</c:v>
                </c:pt>
              </c:numCache>
            </c:numRef>
          </c:val>
          <c:extLst>
            <c:ext xmlns:c16="http://schemas.microsoft.com/office/drawing/2014/chart" uri="{C3380CC4-5D6E-409C-BE32-E72D297353CC}">
              <c16:uniqueId val="{00000000-D12B-4BFE-8392-588C5ADEEA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12B-4BFE-8392-588C5ADEEA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3.03</c:v>
                </c:pt>
                <c:pt idx="1">
                  <c:v>6</c:v>
                </c:pt>
                <c:pt idx="2">
                  <c:v>9.0299999999999994</c:v>
                </c:pt>
                <c:pt idx="3">
                  <c:v>12.03</c:v>
                </c:pt>
                <c:pt idx="4">
                  <c:v>14.55</c:v>
                </c:pt>
              </c:numCache>
            </c:numRef>
          </c:val>
          <c:extLst>
            <c:ext xmlns:c16="http://schemas.microsoft.com/office/drawing/2014/chart" uri="{C3380CC4-5D6E-409C-BE32-E72D297353CC}">
              <c16:uniqueId val="{00000000-6CDB-482F-983C-57A07381A7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CDB-482F-983C-57A07381A7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DC-4808-B74E-B852A5FB3E8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EADC-4808-B74E-B852A5FB3E8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13-4CAD-8B33-54CC9AFA2C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D13-4CAD-8B33-54CC9AFA2C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12.96</c:v>
                </c:pt>
                <c:pt idx="1">
                  <c:v>19.45</c:v>
                </c:pt>
                <c:pt idx="2">
                  <c:v>13.07</c:v>
                </c:pt>
                <c:pt idx="3">
                  <c:v>27.22</c:v>
                </c:pt>
                <c:pt idx="4">
                  <c:v>30.53</c:v>
                </c:pt>
              </c:numCache>
            </c:numRef>
          </c:val>
          <c:extLst>
            <c:ext xmlns:c16="http://schemas.microsoft.com/office/drawing/2014/chart" uri="{C3380CC4-5D6E-409C-BE32-E72D297353CC}">
              <c16:uniqueId val="{00000000-44A9-495D-9648-AF34607D1D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4A9-495D-9648-AF34607D1D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1346.62</c:v>
                </c:pt>
                <c:pt idx="1">
                  <c:v>938.12</c:v>
                </c:pt>
                <c:pt idx="2">
                  <c:v>710.75</c:v>
                </c:pt>
                <c:pt idx="3">
                  <c:v>352.8</c:v>
                </c:pt>
                <c:pt idx="4">
                  <c:v>701.89</c:v>
                </c:pt>
              </c:numCache>
            </c:numRef>
          </c:val>
          <c:extLst>
            <c:ext xmlns:c16="http://schemas.microsoft.com/office/drawing/2014/chart" uri="{C3380CC4-5D6E-409C-BE32-E72D297353CC}">
              <c16:uniqueId val="{00000000-427F-4E1D-AEDF-8278FD05AB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27F-4E1D-AEDF-8278FD05AB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95.18</c:v>
                </c:pt>
                <c:pt idx="1">
                  <c:v>95.86</c:v>
                </c:pt>
                <c:pt idx="2">
                  <c:v>103.54</c:v>
                </c:pt>
                <c:pt idx="3">
                  <c:v>96.34</c:v>
                </c:pt>
                <c:pt idx="4">
                  <c:v>94.25</c:v>
                </c:pt>
              </c:numCache>
            </c:numRef>
          </c:val>
          <c:extLst>
            <c:ext xmlns:c16="http://schemas.microsoft.com/office/drawing/2014/chart" uri="{C3380CC4-5D6E-409C-BE32-E72D297353CC}">
              <c16:uniqueId val="{00000000-C589-442D-8C3C-A82CDD176C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589-442D-8C3C-A82CDD176C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142.87</c:v>
                </c:pt>
                <c:pt idx="3">
                  <c:v>150</c:v>
                </c:pt>
                <c:pt idx="4">
                  <c:v>150</c:v>
                </c:pt>
              </c:numCache>
            </c:numRef>
          </c:val>
          <c:extLst>
            <c:ext xmlns:c16="http://schemas.microsoft.com/office/drawing/2014/chart" uri="{C3380CC4-5D6E-409C-BE32-E72D297353CC}">
              <c16:uniqueId val="{00000000-9ED6-4DA7-BAD9-11820F8CDB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ED6-4DA7-BAD9-11820F8CDB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P8" sqref="P8:V8"/>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香川県　丸亀市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110803</v>
      </c>
      <c r="AM8" s="36"/>
      <c r="AN8" s="36"/>
      <c r="AO8" s="36"/>
      <c r="AP8" s="36"/>
      <c r="AQ8" s="36"/>
      <c r="AR8" s="36"/>
      <c r="AS8" s="36"/>
      <c r="AT8" s="37">
        <f>データ!T6</f>
        <v>111.83</v>
      </c>
      <c r="AU8" s="37"/>
      <c r="AV8" s="37"/>
      <c r="AW8" s="37"/>
      <c r="AX8" s="37"/>
      <c r="AY8" s="37"/>
      <c r="AZ8" s="37"/>
      <c r="BA8" s="37"/>
      <c r="BB8" s="37">
        <f>データ!U6</f>
        <v>990.82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56.23</v>
      </c>
      <c r="J10" s="37"/>
      <c r="K10" s="37"/>
      <c r="L10" s="37"/>
      <c r="M10" s="37"/>
      <c r="N10" s="37"/>
      <c r="O10" s="37"/>
      <c r="P10" s="37">
        <f>データ!P6</f>
        <v>3.13</v>
      </c>
      <c r="Q10" s="37"/>
      <c r="R10" s="37"/>
      <c r="S10" s="37"/>
      <c r="T10" s="37"/>
      <c r="U10" s="37"/>
      <c r="V10" s="37"/>
      <c r="W10" s="37">
        <f>データ!Q6</f>
        <v>83.33</v>
      </c>
      <c r="X10" s="37"/>
      <c r="Y10" s="37"/>
      <c r="Z10" s="37"/>
      <c r="AA10" s="37"/>
      <c r="AB10" s="37"/>
      <c r="AC10" s="37"/>
      <c r="AD10" s="36">
        <f>データ!R6</f>
        <v>2530</v>
      </c>
      <c r="AE10" s="36"/>
      <c r="AF10" s="36"/>
      <c r="AG10" s="36"/>
      <c r="AH10" s="36"/>
      <c r="AI10" s="36"/>
      <c r="AJ10" s="36"/>
      <c r="AK10" s="2"/>
      <c r="AL10" s="36">
        <f>データ!V6</f>
        <v>3463</v>
      </c>
      <c r="AM10" s="36"/>
      <c r="AN10" s="36"/>
      <c r="AO10" s="36"/>
      <c r="AP10" s="36"/>
      <c r="AQ10" s="36"/>
      <c r="AR10" s="36"/>
      <c r="AS10" s="36"/>
      <c r="AT10" s="37">
        <f>データ!W6</f>
        <v>1.39</v>
      </c>
      <c r="AU10" s="37"/>
      <c r="AV10" s="37"/>
      <c r="AW10" s="37"/>
      <c r="AX10" s="37"/>
      <c r="AY10" s="37"/>
      <c r="AZ10" s="37"/>
      <c r="BA10" s="37"/>
      <c r="BB10" s="37">
        <f>データ!X6</f>
        <v>2491.37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6VB9S/YRL6EI/AUqUU2Q4r/WSDgrLsiZ3KPcJyG6U27Wi1xwG+LTITvPOglH6ErY2Rs53LhIVIM3AKKETsBmw==" saltValue="jupc5ryI6GuqfI+FICXd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372021</v>
      </c>
      <c r="D6" s="19">
        <f t="shared" si="3"/>
        <v>46</v>
      </c>
      <c r="E6" s="19">
        <f t="shared" si="3"/>
        <v>17</v>
      </c>
      <c r="F6" s="19">
        <f t="shared" si="3"/>
        <v>4</v>
      </c>
      <c r="G6" s="19">
        <f t="shared" si="3"/>
        <v>0</v>
      </c>
      <c r="H6" s="19" t="str">
        <f t="shared" si="3"/>
        <v>香川県　丸亀市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56.23</v>
      </c>
      <c r="P6" s="20">
        <f t="shared" si="3"/>
        <v>3.13</v>
      </c>
      <c r="Q6" s="20">
        <f t="shared" si="3"/>
        <v>83.33</v>
      </c>
      <c r="R6" s="20">
        <f t="shared" si="3"/>
        <v>2530</v>
      </c>
      <c r="S6" s="20">
        <f t="shared" si="3"/>
        <v>110803</v>
      </c>
      <c r="T6" s="20">
        <f t="shared" si="3"/>
        <v>111.83</v>
      </c>
      <c r="U6" s="20">
        <f t="shared" si="3"/>
        <v>990.82</v>
      </c>
      <c r="V6" s="20">
        <f t="shared" si="3"/>
        <v>3463</v>
      </c>
      <c r="W6" s="20">
        <f t="shared" si="3"/>
        <v>1.39</v>
      </c>
      <c r="X6" s="20">
        <f t="shared" si="3"/>
        <v>2491.37</v>
      </c>
      <c r="Y6" s="21">
        <f>IF(Y7="",NA(),Y7)</f>
        <v>103.1</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12.96</v>
      </c>
      <c r="AV6" s="21">
        <f t="shared" ref="AV6:BD6" si="6">IF(AV7="",NA(),AV7)</f>
        <v>19.45</v>
      </c>
      <c r="AW6" s="21">
        <f t="shared" si="6"/>
        <v>13.07</v>
      </c>
      <c r="AX6" s="21">
        <f t="shared" si="6"/>
        <v>27.22</v>
      </c>
      <c r="AY6" s="21">
        <f t="shared" si="6"/>
        <v>30.53</v>
      </c>
      <c r="AZ6" s="21">
        <f t="shared" si="6"/>
        <v>44.24</v>
      </c>
      <c r="BA6" s="21">
        <f t="shared" si="6"/>
        <v>43.07</v>
      </c>
      <c r="BB6" s="21">
        <f t="shared" si="6"/>
        <v>45.42</v>
      </c>
      <c r="BC6" s="21">
        <f t="shared" si="6"/>
        <v>50.63</v>
      </c>
      <c r="BD6" s="21">
        <f t="shared" si="6"/>
        <v>53.28</v>
      </c>
      <c r="BE6" s="20" t="str">
        <f>IF(BE7="","",IF(BE7="-","【-】","【"&amp;SUBSTITUTE(TEXT(BE7,"#,##0.00"),"-","△")&amp;"】"))</f>
        <v>【50.90】</v>
      </c>
      <c r="BF6" s="21">
        <f>IF(BF7="",NA(),BF7)</f>
        <v>1346.62</v>
      </c>
      <c r="BG6" s="21">
        <f t="shared" ref="BG6:BO6" si="7">IF(BG7="",NA(),BG7)</f>
        <v>938.12</v>
      </c>
      <c r="BH6" s="21">
        <f t="shared" si="7"/>
        <v>710.75</v>
      </c>
      <c r="BI6" s="21">
        <f t="shared" si="7"/>
        <v>352.8</v>
      </c>
      <c r="BJ6" s="21">
        <f t="shared" si="7"/>
        <v>701.89</v>
      </c>
      <c r="BK6" s="21">
        <f t="shared" si="7"/>
        <v>1258.43</v>
      </c>
      <c r="BL6" s="21">
        <f t="shared" si="7"/>
        <v>1163.75</v>
      </c>
      <c r="BM6" s="21">
        <f t="shared" si="7"/>
        <v>1195.47</v>
      </c>
      <c r="BN6" s="21">
        <f t="shared" si="7"/>
        <v>1168.69</v>
      </c>
      <c r="BO6" s="21">
        <f t="shared" si="7"/>
        <v>1142.44</v>
      </c>
      <c r="BP6" s="20" t="str">
        <f>IF(BP7="","",IF(BP7="-","【-】","【"&amp;SUBSTITUTE(TEXT(BP7,"#,##0.00"),"-","△")&amp;"】"))</f>
        <v>【1,099.15】</v>
      </c>
      <c r="BQ6" s="21">
        <f>IF(BQ7="",NA(),BQ7)</f>
        <v>95.18</v>
      </c>
      <c r="BR6" s="21">
        <f t="shared" ref="BR6:BZ6" si="8">IF(BR7="",NA(),BR7)</f>
        <v>95.86</v>
      </c>
      <c r="BS6" s="21">
        <f t="shared" si="8"/>
        <v>103.54</v>
      </c>
      <c r="BT6" s="21">
        <f t="shared" si="8"/>
        <v>96.34</v>
      </c>
      <c r="BU6" s="21">
        <f t="shared" si="8"/>
        <v>94.25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142.87</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85.45</v>
      </c>
      <c r="CY6" s="21">
        <f t="shared" ref="CY6:DG6" si="11">IF(CY7="",NA(),CY7)</f>
        <v>84.79</v>
      </c>
      <c r="CZ6" s="21">
        <f t="shared" si="11"/>
        <v>85.39</v>
      </c>
      <c r="DA6" s="21">
        <f t="shared" si="11"/>
        <v>87</v>
      </c>
      <c r="DB6" s="21">
        <f t="shared" si="11"/>
        <v>86.28</v>
      </c>
      <c r="DC6" s="21">
        <f t="shared" si="11"/>
        <v>84.19</v>
      </c>
      <c r="DD6" s="21">
        <f t="shared" si="11"/>
        <v>84.34</v>
      </c>
      <c r="DE6" s="21">
        <f t="shared" si="11"/>
        <v>84.34</v>
      </c>
      <c r="DF6" s="21">
        <f t="shared" si="11"/>
        <v>84.73</v>
      </c>
      <c r="DG6" s="21">
        <f t="shared" si="11"/>
        <v>84.21</v>
      </c>
      <c r="DH6" s="20" t="str">
        <f>IF(DH7="","",IF(DH7="-","【-】","【"&amp;SUBSTITUTE(TEXT(DH7,"#,##0.00"),"-","△")&amp;"】"))</f>
        <v>【86.31】</v>
      </c>
      <c r="DI6" s="21">
        <f>IF(DI7="",NA(),DI7)</f>
        <v>3.03</v>
      </c>
      <c r="DJ6" s="21">
        <f t="shared" ref="DJ6:DR6" si="12">IF(DJ7="",NA(),DJ7)</f>
        <v>6</v>
      </c>
      <c r="DK6" s="21">
        <f t="shared" si="12"/>
        <v>9.0299999999999994</v>
      </c>
      <c r="DL6" s="21">
        <f t="shared" si="12"/>
        <v>12.03</v>
      </c>
      <c r="DM6" s="21">
        <f t="shared" si="12"/>
        <v>14.55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5">
      <c r="A7" s="14"/>
      <c r="B7" s="23">
        <v>2024</v>
      </c>
      <c r="C7" s="23">
        <v>372021</v>
      </c>
      <c r="D7" s="23">
        <v>46</v>
      </c>
      <c r="E7" s="23">
        <v>17</v>
      </c>
      <c r="F7" s="23">
        <v>4</v>
      </c>
      <c r="G7" s="23">
        <v>0</v>
      </c>
      <c r="H7" s="23" t="s">
        <v>96</v>
      </c>
      <c r="I7" s="23" t="s">
        <v>97</v>
      </c>
      <c r="J7" s="23" t="s">
        <v>98</v>
      </c>
      <c r="K7" s="23" t="s">
        <v>99</v>
      </c>
      <c r="L7" s="23" t="s">
        <v>100</v>
      </c>
      <c r="M7" s="23" t="s">
        <v>101</v>
      </c>
      <c r="N7" s="24" t="s">
        <v>102</v>
      </c>
      <c r="O7" s="24">
        <v>56.23</v>
      </c>
      <c r="P7" s="24">
        <v>3.13</v>
      </c>
      <c r="Q7" s="24">
        <v>83.33</v>
      </c>
      <c r="R7" s="24">
        <v>2530</v>
      </c>
      <c r="S7" s="24">
        <v>110803</v>
      </c>
      <c r="T7" s="24">
        <v>111.83</v>
      </c>
      <c r="U7" s="24">
        <v>990.82</v>
      </c>
      <c r="V7" s="24">
        <v>3463</v>
      </c>
      <c r="W7" s="24">
        <v>1.39</v>
      </c>
      <c r="X7" s="24">
        <v>2491.37</v>
      </c>
      <c r="Y7" s="24">
        <v>103.1</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12.96</v>
      </c>
      <c r="AV7" s="24">
        <v>19.45</v>
      </c>
      <c r="AW7" s="24">
        <v>13.07</v>
      </c>
      <c r="AX7" s="24">
        <v>27.22</v>
      </c>
      <c r="AY7" s="24">
        <v>30.53</v>
      </c>
      <c r="AZ7" s="24">
        <v>44.24</v>
      </c>
      <c r="BA7" s="24">
        <v>43.07</v>
      </c>
      <c r="BB7" s="24">
        <v>45.42</v>
      </c>
      <c r="BC7" s="24">
        <v>50.63</v>
      </c>
      <c r="BD7" s="24">
        <v>53.28</v>
      </c>
      <c r="BE7" s="24">
        <v>50.9</v>
      </c>
      <c r="BF7" s="24">
        <v>1346.62</v>
      </c>
      <c r="BG7" s="24">
        <v>938.12</v>
      </c>
      <c r="BH7" s="24">
        <v>710.75</v>
      </c>
      <c r="BI7" s="24">
        <v>352.8</v>
      </c>
      <c r="BJ7" s="24">
        <v>701.89</v>
      </c>
      <c r="BK7" s="24">
        <v>1258.43</v>
      </c>
      <c r="BL7" s="24">
        <v>1163.75</v>
      </c>
      <c r="BM7" s="24">
        <v>1195.47</v>
      </c>
      <c r="BN7" s="24">
        <v>1168.69</v>
      </c>
      <c r="BO7" s="24">
        <v>1142.44</v>
      </c>
      <c r="BP7" s="24">
        <v>1099.1500000000001</v>
      </c>
      <c r="BQ7" s="24">
        <v>95.18</v>
      </c>
      <c r="BR7" s="24">
        <v>95.86</v>
      </c>
      <c r="BS7" s="24">
        <v>103.54</v>
      </c>
      <c r="BT7" s="24">
        <v>96.34</v>
      </c>
      <c r="BU7" s="24">
        <v>94.25</v>
      </c>
      <c r="BV7" s="24">
        <v>73.36</v>
      </c>
      <c r="BW7" s="24">
        <v>72.599999999999994</v>
      </c>
      <c r="BX7" s="24">
        <v>69.430000000000007</v>
      </c>
      <c r="BY7" s="24">
        <v>70.709999999999994</v>
      </c>
      <c r="BZ7" s="24">
        <v>66.63</v>
      </c>
      <c r="CA7" s="24">
        <v>72.92</v>
      </c>
      <c r="CB7" s="24">
        <v>150</v>
      </c>
      <c r="CC7" s="24">
        <v>150</v>
      </c>
      <c r="CD7" s="24">
        <v>142.87</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85.45</v>
      </c>
      <c r="CY7" s="24">
        <v>84.79</v>
      </c>
      <c r="CZ7" s="24">
        <v>85.39</v>
      </c>
      <c r="DA7" s="24">
        <v>87</v>
      </c>
      <c r="DB7" s="24">
        <v>86.28</v>
      </c>
      <c r="DC7" s="24">
        <v>84.19</v>
      </c>
      <c r="DD7" s="24">
        <v>84.34</v>
      </c>
      <c r="DE7" s="24">
        <v>84.34</v>
      </c>
      <c r="DF7" s="24">
        <v>84.73</v>
      </c>
      <c r="DG7" s="24">
        <v>84.21</v>
      </c>
      <c r="DH7" s="24">
        <v>86.31</v>
      </c>
      <c r="DI7" s="24">
        <v>3.03</v>
      </c>
      <c r="DJ7" s="24">
        <v>6</v>
      </c>
      <c r="DK7" s="24">
        <v>9.0299999999999994</v>
      </c>
      <c r="DL7" s="24">
        <v>12.03</v>
      </c>
      <c r="DM7" s="24">
        <v>14.55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純一</cp:lastModifiedBy>
  <dcterms:created xsi:type="dcterms:W3CDTF">2025-12-23T06:14:15Z</dcterms:created>
  <dcterms:modified xsi:type="dcterms:W3CDTF">2026-03-12T00:29:28Z</dcterms:modified>
  <cp:category/>
</cp:coreProperties>
</file>