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733\Desktop\分析表決裁用資料\"/>
    </mc:Choice>
  </mc:AlternateContent>
  <xr:revisionPtr revIDLastSave="0" documentId="13_ncr:1_{2E455E9F-55B7-4754-A32D-12635CAA1FDD}" xr6:coauthVersionLast="47" xr6:coauthVersionMax="47" xr10:uidLastSave="{00000000-0000-0000-0000-000000000000}"/>
  <workbookProtection workbookAlgorithmName="SHA-512" workbookHashValue="o1SabZ4ztHN/ap6AVegM93ijioWLlbyWeSO5qkBVK/g2pr821u9v6UPGp26IQsrkEzjS9kHgYfdy1dleZ/xWaw==" workbookSaltValue="o/S0QDkgL3w3r2yydGrLKQ==" workbookSpinCount="100000" lockStructure="1"/>
  <bookViews>
    <workbookView xWindow="-103" yWindow="-103" windowWidth="21600" windowHeight="1374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E85" i="4"/>
  <c r="AL10" i="4"/>
  <c r="AD10" i="4"/>
  <c r="B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<sst xmlns="http://schemas.openxmlformats.org/spreadsheetml/2006/main" count="231" uniqueCount="118">
  <si>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</si>
  <si>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</si>
  <si>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</si>
  <si>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</si>
  <si>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</si>
  <si>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</si>
  <si>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</si>
  <si>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</si>
  <si>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</si>
  <si>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</si>
  <si>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</si>
  <si>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</si>
  <si>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</si>
  <si>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</si>
  <si>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</si>
  <si>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</si>
  <si>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</si>
  <si>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</si>
  <si>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</si>
  <si>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</si>
  <si>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</si>
  <si>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</si>
  <si>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</si>
  <si>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</si>
  <si>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</si>
  <si>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</si>
  <si>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</si>
  <si>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</si>
  <si>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</si>
  <si>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</si>
  <si>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</si>
  <si>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</si>
  <si>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</si>
  <si>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</si>
  <si>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</si>
  <si>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</si>
  <si>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</si>
  <si>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</si>
  <si>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</si>
  <si>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</si>
  <si>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</si>
  <si>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</si>
  <si>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</si>
  <si>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</si>
  <si>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</si>
  <si>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</si>
  <si>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</si>
  <si>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</si>
  <si>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</si>
  <si>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</si>
  <si>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</si>
  <si>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</si>
  <si>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</si>
  <si>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</si>
  <si>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</si>
  <si>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</si>
  <si>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</si>
  <si>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</si>
  <si>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</si>
  <si>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</si>
  <si>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</si>
  <si>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</si>
  <si>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</si>
  <si>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</si>
  <si>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</si>
  <si>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</si>
  <si>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</si>
  <si>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</si>
  <si>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</si>
  <si>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</si>
  <si>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</si>
  <si>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</si>
  <si>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</si>
  <si>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</si>
  <si>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</si>
  <si>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</si>
  <si>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</si>
  <si>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</si>
  <si>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</si>
  <si>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</si>
  <si>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</si>
  <si>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</si>
  <si>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</si>
  <si>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</si>
  <si>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</si>
  <si>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</si>
  <si>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</si>
  <si>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</si>
  <si>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</si>
  <si>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</si>
  <si>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</si>
  <si>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</si>
  <si>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</si>
  <si>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</si>
  <si>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</si>
  <si>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</si>
  <si>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丸亀市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</si>
  <si>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</si>
  <si>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</si>
  <si>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</si>
  <si>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</si>
  <si>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</si>
  <si>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</si>
  <si>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</si>
  <si>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</si>
  <si>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</si>
  <si>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</si>
  <si>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</si>
  <si>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</si>
  <si>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</si>
  <si>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</si>
  <si>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</si>
  <si>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</si>
  <si>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</si>
  <si>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</si>
  <si>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一般会計からの繰入金により賄われている部分が大きいが、経常収支比率はかろうじて100％を超えたものの、類似団体平均値を下回っている。汚水処理原価は類似団体平均値を下回っていることから、他団体と比較すると効率的な汚水処理が実施されていると考えられる。一方、経費回収率が100％を大きく下回っているため、使用料収入で汚水処理費用を賄えない状況は続いている。
　企業債残高対事業規模比率については、企業債償還に必要な財源が使用料収入では不足しているため、その償還費用を繰入金と資本費平準化債で賄っている。その結果、類似団体平均値を大きく下回る状況となっている。
　水洗化率は、わずかに類似団体平均値を上回ることができているが、横ばい傾向にある。接続依頼を継続し、水洗化率の向上に努めていく。</t>
    <phoneticPr fontId="4"/>
  </si>
  <si>
    <t>　有形固定資産減価償却率が類似団体平均よりも大きく下回っている要因は、令和2年度に地方公営企業法の一部適用を開始した際に、各固定資産の取得価格を当時の残存価格で計上したことによるものである。4箇所の農業集落排水施設は、供用開始から約20年程度と比較的新しいこともあり管渠老朽化率が低く、管渠更新も行っていないため、管渠改善率は0％となっている。しかし、今後設備の老朽化に伴う長寿命化工事の実施が見込まれることから、平成28年度に農業集落排水処理施設の機能診断を実施し、その結果を受けて、平成29年度に施設の最適整備構想を策定した。その構想においては、4地区にあるそれぞれの処理場は廃止し、公共下水道へ接続することが今後の事業運営として最も有効となるという結論に至ったため、現在は農業集落排水処理施設を公共下水道へ編入するための工事を進めている。</t>
    <phoneticPr fontId="4"/>
  </si>
  <si>
    <t>　農業集落排水施設の整備は既に完了しており、経費は主に維持補修費である。経費回収率が示すとおり、使用料収入のみでは汚水処理費用を賄いきれていない。今後も厳しい経営状況が続くことが見込まれることから、公共下水道への接続が事業の運営上最も有効であるとの判断に至り、農業集落排水処理施設の公共下水道への編入に向けた工事を進めているところである。
　本市の下水道事業においては、令和2年度から地方公営企業会計を導入し、経営状況の可視化を図っている。経営状況は、経常収支比率は100％を上回っているものの、一般会計からの繰入金に依存する部分は大きく、一方で人口減少により大幅な使用料収入の増加が見込みにくい状況にあることから、引き続き事業改善を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</si>
</sst>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5C-4209-88E2-2DE5C2D3C1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95C-4209-88E2-2DE5C2D3C1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55.23</c:v>
                </c:pt>
                <c:pt idx="1">
                  <c:v>54.21</c:v>
                </c:pt>
                <c:pt idx="2">
                  <c:v>49.84</c:v>
                </c:pt>
                <c:pt idx="3">
                  <c:v>53.2</c:v>
                </c:pt>
                <c:pt idx="4">
                  <c:v>53.51</c:v>
                </c:pt>
              </c:numCache>
            </c:numRef>
          </c:val>
          <c:extLst>
            <c:ext xmlns:c16="http://schemas.microsoft.com/office/drawing/2014/chart" uri="{C3380CC4-5D6E-409C-BE32-E72D297353CC}">
              <c16:uniqueId val="{00000000-B71C-4472-A4AE-A59B3BDBD3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71C-4472-A4AE-A59B3BDBD3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86.67</c:v>
                </c:pt>
                <c:pt idx="1">
                  <c:v>86.8</c:v>
                </c:pt>
                <c:pt idx="2">
                  <c:v>86.94</c:v>
                </c:pt>
                <c:pt idx="3">
                  <c:v>86.93</c:v>
                </c:pt>
                <c:pt idx="4">
                  <c:v>87.04</c:v>
                </c:pt>
              </c:numCache>
            </c:numRef>
          </c:val>
          <c:extLst>
            <c:ext xmlns:c16="http://schemas.microsoft.com/office/drawing/2014/chart" uri="{C3380CC4-5D6E-409C-BE32-E72D297353CC}">
              <c16:uniqueId val="{00000000-DB36-4566-ACD2-65D4634045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B36-4566-ACD2-65D4634045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117.09</c:v>
                </c:pt>
                <c:pt idx="1">
                  <c:v>111.27</c:v>
                </c:pt>
                <c:pt idx="2">
                  <c:v>100.18</c:v>
                </c:pt>
                <c:pt idx="3">
                  <c:v>110.1</c:v>
                </c:pt>
                <c:pt idx="4">
                  <c:v>100.89</c:v>
                </c:pt>
              </c:numCache>
            </c:numRef>
          </c:val>
          <c:extLst>
            <c:ext xmlns:c16="http://schemas.microsoft.com/office/drawing/2014/chart" uri="{C3380CC4-5D6E-409C-BE32-E72D297353CC}">
              <c16:uniqueId val="{00000000-46CA-471B-9A44-BFA7AD428E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6CA-471B-9A44-BFA7AD428E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4.22</c:v>
                </c:pt>
                <c:pt idx="1">
                  <c:v>8.4700000000000006</c:v>
                </c:pt>
                <c:pt idx="2">
                  <c:v>11.85</c:v>
                </c:pt>
                <c:pt idx="3">
                  <c:v>15.21</c:v>
                </c:pt>
                <c:pt idx="4">
                  <c:v>18.53</c:v>
                </c:pt>
              </c:numCache>
            </c:numRef>
          </c:val>
          <c:extLst>
            <c:ext xmlns:c16="http://schemas.microsoft.com/office/drawing/2014/chart" uri="{C3380CC4-5D6E-409C-BE32-E72D297353CC}">
              <c16:uniqueId val="{00000000-67F2-4DAB-A4AA-071612CF14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7F2-4DAB-A4AA-071612CF14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C3-4B9D-83C9-08DA5C9FC8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2C3-4B9D-83C9-08DA5C9FC8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BA-4DFB-8281-FE9A365AB5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D9BA-4DFB-8281-FE9A365AB5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39.83</c:v>
                </c:pt>
                <c:pt idx="1">
                  <c:v>60.84</c:v>
                </c:pt>
                <c:pt idx="2">
                  <c:v>51.68</c:v>
                </c:pt>
                <c:pt idx="3">
                  <c:v>38.01</c:v>
                </c:pt>
                <c:pt idx="4">
                  <c:v>6.2</c:v>
                </c:pt>
              </c:numCache>
            </c:numRef>
          </c:val>
          <c:extLst>
            <c:ext xmlns:c16="http://schemas.microsoft.com/office/drawing/2014/chart" uri="{C3380CC4-5D6E-409C-BE32-E72D297353CC}">
              <c16:uniqueId val="{00000000-E8D0-4E4F-B856-9035E11D26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8D0-4E4F-B856-9035E11D26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105.57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28-40D7-9DA3-B84AD86658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B28-40D7-9DA3-B84AD86658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63.87</c:v>
                </c:pt>
                <c:pt idx="1">
                  <c:v>60.88</c:v>
                </c:pt>
                <c:pt idx="2">
                  <c:v>60.53</c:v>
                </c:pt>
                <c:pt idx="3">
                  <c:v>64.209999999999994</c:v>
                </c:pt>
                <c:pt idx="4">
                  <c:v>62.26</c:v>
                </c:pt>
              </c:numCache>
            </c:numRef>
          </c:val>
          <c:extLst>
            <c:ext xmlns:c16="http://schemas.microsoft.com/office/drawing/2014/chart" uri="{C3380CC4-5D6E-409C-BE32-E72D297353CC}">
              <c16:uniqueId val="{00000000-BC6B-46EE-B128-969A1595EC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C6B-46EE-B128-969A1595EC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205.77</c:v>
                </c:pt>
                <c:pt idx="1">
                  <c:v>215.94</c:v>
                </c:pt>
                <c:pt idx="2">
                  <c:v>225.61</c:v>
                </c:pt>
                <c:pt idx="3">
                  <c:v>215.34</c:v>
                </c:pt>
                <c:pt idx="4">
                  <c:v>221.21</c:v>
                </c:pt>
              </c:numCache>
            </c:numRef>
          </c:val>
          <c:extLst>
            <c:ext xmlns:c16="http://schemas.microsoft.com/office/drawing/2014/chart" uri="{C3380CC4-5D6E-409C-BE32-E72D297353CC}">
              <c16:uniqueId val="{00000000-BB02-4026-8D9C-90CA7EF1A8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B02-4026-8D9C-90CA7EF1A8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香川県　丸亀市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110803</v>
      </c>
      <c r="AM8" s="36"/>
      <c r="AN8" s="36"/>
      <c r="AO8" s="36"/>
      <c r="AP8" s="36"/>
      <c r="AQ8" s="36"/>
      <c r="AR8" s="36"/>
      <c r="AS8" s="36"/>
      <c r="AT8" s="37">
        <f>データ!T6</f>
        <v>111.83</v>
      </c>
      <c r="AU8" s="37"/>
      <c r="AV8" s="37"/>
      <c r="AW8" s="37"/>
      <c r="AX8" s="37"/>
      <c r="AY8" s="37"/>
      <c r="AZ8" s="37"/>
      <c r="BA8" s="37"/>
      <c r="BB8" s="37">
        <f>データ!U6</f>
        <v>990.82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66.98</v>
      </c>
      <c r="J10" s="37"/>
      <c r="K10" s="37"/>
      <c r="L10" s="37"/>
      <c r="M10" s="37"/>
      <c r="N10" s="37"/>
      <c r="O10" s="37"/>
      <c r="P10" s="37">
        <f>データ!P6</f>
        <v>2.34</v>
      </c>
      <c r="Q10" s="37"/>
      <c r="R10" s="37"/>
      <c r="S10" s="37"/>
      <c r="T10" s="37"/>
      <c r="U10" s="37"/>
      <c r="V10" s="37"/>
      <c r="W10" s="37">
        <f>データ!Q6</f>
        <v>93.02</v>
      </c>
      <c r="X10" s="37"/>
      <c r="Y10" s="37"/>
      <c r="Z10" s="37"/>
      <c r="AA10" s="37"/>
      <c r="AB10" s="37"/>
      <c r="AC10" s="37"/>
      <c r="AD10" s="36">
        <f>データ!R6</f>
        <v>2530</v>
      </c>
      <c r="AE10" s="36"/>
      <c r="AF10" s="36"/>
      <c r="AG10" s="36"/>
      <c r="AH10" s="36"/>
      <c r="AI10" s="36"/>
      <c r="AJ10" s="36"/>
      <c r="AK10" s="2"/>
      <c r="AL10" s="36">
        <f>データ!V6</f>
        <v>2585</v>
      </c>
      <c r="AM10" s="36"/>
      <c r="AN10" s="36"/>
      <c r="AO10" s="36"/>
      <c r="AP10" s="36"/>
      <c r="AQ10" s="36"/>
      <c r="AR10" s="36"/>
      <c r="AS10" s="36"/>
      <c r="AT10" s="37">
        <f>データ!W6</f>
        <v>1.23</v>
      </c>
      <c r="AU10" s="37"/>
      <c r="AV10" s="37"/>
      <c r="AW10" s="37"/>
      <c r="AX10" s="37"/>
      <c r="AY10" s="37"/>
      <c r="AZ10" s="37"/>
      <c r="BA10" s="37"/>
      <c r="BB10" s="37">
        <f>データ!X6</f>
        <v>2101.63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0wPOG8ja/jlaLu7K6+jRaq6KhUTHUpgi24Fi8Fvk9hAjI8GysiD+jRu4gMe4d5MWgRmfhCpz6T9clet672aWA==" saltValue="owxBwa3Kk38hE/IpfFzQT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372021</v>
      </c>
      <c r="D6" s="19">
        <f t="shared" si="3"/>
        <v>46</v>
      </c>
      <c r="E6" s="19">
        <f t="shared" si="3"/>
        <v>17</v>
      </c>
      <c r="F6" s="19">
        <f t="shared" si="3"/>
        <v>5</v>
      </c>
      <c r="G6" s="19">
        <f t="shared" si="3"/>
        <v>0</v>
      </c>
      <c r="H6" s="19" t="str">
        <f t="shared" si="3"/>
        <v>香川県　丸亀市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66.98</v>
      </c>
      <c r="P6" s="20">
        <f t="shared" si="3"/>
        <v>2.34</v>
      </c>
      <c r="Q6" s="20">
        <f t="shared" si="3"/>
        <v>93.02</v>
      </c>
      <c r="R6" s="20">
        <f t="shared" si="3"/>
        <v>2530</v>
      </c>
      <c r="S6" s="20">
        <f t="shared" si="3"/>
        <v>110803</v>
      </c>
      <c r="T6" s="20">
        <f t="shared" si="3"/>
        <v>111.83</v>
      </c>
      <c r="U6" s="20">
        <f t="shared" si="3"/>
        <v>990.82</v>
      </c>
      <c r="V6" s="20">
        <f t="shared" si="3"/>
        <v>2585</v>
      </c>
      <c r="W6" s="20">
        <f t="shared" si="3"/>
        <v>1.23</v>
      </c>
      <c r="X6" s="20">
        <f t="shared" si="3"/>
        <v>2101.63</v>
      </c>
      <c r="Y6" s="21">
        <f>IF(Y7="",NA(),Y7)</f>
        <v>117.09</v>
      </c>
      <c r="Z6" s="21">
        <f t="shared" ref="Z6:AH6" si="4">IF(Z7="",NA(),Z7)</f>
        <v>111.27</v>
      </c>
      <c r="AA6" s="21">
        <f t="shared" si="4"/>
        <v>100.18</v>
      </c>
      <c r="AB6" s="21">
        <f t="shared" si="4"/>
        <v>110.1</v>
      </c>
      <c r="AC6" s="21">
        <f t="shared" si="4"/>
        <v>100.89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39.83</v>
      </c>
      <c r="AV6" s="21">
        <f t="shared" ref="AV6:BD6" si="6">IF(AV7="",NA(),AV7)</f>
        <v>60.84</v>
      </c>
      <c r="AW6" s="21">
        <f t="shared" si="6"/>
        <v>51.68</v>
      </c>
      <c r="AX6" s="21">
        <f t="shared" si="6"/>
        <v>38.01</v>
      </c>
      <c r="AY6" s="21">
        <f t="shared" si="6"/>
        <v>6.2</v>
      </c>
      <c r="AZ6" s="21">
        <f t="shared" si="6"/>
        <v>29.13</v>
      </c>
      <c r="BA6" s="21">
        <f t="shared" si="6"/>
        <v>35.69</v>
      </c>
      <c r="BB6" s="21">
        <f t="shared" si="6"/>
        <v>38.4</v>
      </c>
      <c r="BC6" s="21">
        <f t="shared" si="6"/>
        <v>44.04</v>
      </c>
      <c r="BD6" s="21">
        <f t="shared" si="6"/>
        <v>58.25</v>
      </c>
      <c r="BE6" s="20" t="str">
        <f>IF(BE7="","",IF(BE7="-","【-】","【"&amp;SUBSTITUTE(TEXT(BE7,"#,##0.00"),"-","△")&amp;"】"))</f>
        <v>【47.19】</v>
      </c>
      <c r="BF6" s="20">
        <f>IF(BF7="",NA(),BF7)</f>
        <v>0</v>
      </c>
      <c r="BG6" s="21">
        <f t="shared" ref="BG6:BO6" si="7">IF(BG7="",NA(),BG7)</f>
        <v>105.57</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63.87</v>
      </c>
      <c r="BR6" s="21">
        <f t="shared" ref="BR6:BZ6" si="8">IF(BR7="",NA(),BR7)</f>
        <v>60.88</v>
      </c>
      <c r="BS6" s="21">
        <f t="shared" si="8"/>
        <v>60.53</v>
      </c>
      <c r="BT6" s="21">
        <f t="shared" si="8"/>
        <v>64.209999999999994</v>
      </c>
      <c r="BU6" s="21">
        <f t="shared" si="8"/>
        <v>62.26</v>
      </c>
      <c r="BV6" s="21">
        <f t="shared" si="8"/>
        <v>57.08</v>
      </c>
      <c r="BW6" s="21">
        <f t="shared" si="8"/>
        <v>56.26</v>
      </c>
      <c r="BX6" s="21">
        <f t="shared" si="8"/>
        <v>52.94</v>
      </c>
      <c r="BY6" s="21">
        <f t="shared" si="8"/>
        <v>52.05</v>
      </c>
      <c r="BZ6" s="21">
        <f t="shared" si="8"/>
        <v>47.96</v>
      </c>
      <c r="CA6" s="20" t="str">
        <f>IF(CA7="","",IF(CA7="-","【-】","【"&amp;SUBSTITUTE(TEXT(CA7,"#,##0.00"),"-","△")&amp;"】"))</f>
        <v>【54.51】</v>
      </c>
      <c r="CB6" s="21">
        <f>IF(CB7="",NA(),CB7)</f>
        <v>205.77</v>
      </c>
      <c r="CC6" s="21">
        <f t="shared" ref="CC6:CK6" si="9">IF(CC7="",NA(),CC7)</f>
        <v>215.94</v>
      </c>
      <c r="CD6" s="21">
        <f t="shared" si="9"/>
        <v>225.61</v>
      </c>
      <c r="CE6" s="21">
        <f t="shared" si="9"/>
        <v>215.34</v>
      </c>
      <c r="CF6" s="21">
        <f t="shared" si="9"/>
        <v>221.21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55.23</v>
      </c>
      <c r="CN6" s="21">
        <f t="shared" ref="CN6:CV6" si="10">IF(CN7="",NA(),CN7)</f>
        <v>54.21</v>
      </c>
      <c r="CO6" s="21">
        <f t="shared" si="10"/>
        <v>49.84</v>
      </c>
      <c r="CP6" s="21">
        <f t="shared" si="10"/>
        <v>53.2</v>
      </c>
      <c r="CQ6" s="21">
        <f t="shared" si="10"/>
        <v>53.51</v>
      </c>
      <c r="CR6" s="21">
        <f t="shared" si="10"/>
        <v>54.83</v>
      </c>
      <c r="CS6" s="21">
        <f t="shared" si="10"/>
        <v>66.53</v>
      </c>
      <c r="CT6" s="21">
        <f t="shared" si="10"/>
        <v>52.35</v>
      </c>
      <c r="CU6" s="21">
        <f t="shared" si="10"/>
        <v>46.25</v>
      </c>
      <c r="CV6" s="21">
        <f t="shared" si="10"/>
        <v>45.32</v>
      </c>
      <c r="CW6" s="20" t="str">
        <f>IF(CW7="","",IF(CW7="-","【-】","【"&amp;SUBSTITUTE(TEXT(CW7,"#,##0.00"),"-","△")&amp;"】"))</f>
        <v>【49.92】</v>
      </c>
      <c r="CX6" s="21">
        <f>IF(CX7="",NA(),CX7)</f>
        <v>86.67</v>
      </c>
      <c r="CY6" s="21">
        <f t="shared" ref="CY6:DG6" si="11">IF(CY7="",NA(),CY7)</f>
        <v>86.8</v>
      </c>
      <c r="CZ6" s="21">
        <f t="shared" si="11"/>
        <v>86.94</v>
      </c>
      <c r="DA6" s="21">
        <f t="shared" si="11"/>
        <v>86.93</v>
      </c>
      <c r="DB6" s="21">
        <f t="shared" si="11"/>
        <v>87.04</v>
      </c>
      <c r="DC6" s="21">
        <f t="shared" si="11"/>
        <v>84.7</v>
      </c>
      <c r="DD6" s="21">
        <f t="shared" si="11"/>
        <v>84.67</v>
      </c>
      <c r="DE6" s="21">
        <f t="shared" si="11"/>
        <v>84.39</v>
      </c>
      <c r="DF6" s="21">
        <f t="shared" si="11"/>
        <v>83.96</v>
      </c>
      <c r="DG6" s="21">
        <f t="shared" si="11"/>
        <v>83.54</v>
      </c>
      <c r="DH6" s="20" t="str">
        <f>IF(DH7="","",IF(DH7="-","【-】","【"&amp;SUBSTITUTE(TEXT(DH7,"#,##0.00"),"-","△")&amp;"】"))</f>
        <v>【87.80】</v>
      </c>
      <c r="DI6" s="21">
        <f>IF(DI7="",NA(),DI7)</f>
        <v>4.22</v>
      </c>
      <c r="DJ6" s="21">
        <f t="shared" ref="DJ6:DR6" si="12">IF(DJ7="",NA(),DJ7)</f>
        <v>8.4700000000000006</v>
      </c>
      <c r="DK6" s="21">
        <f t="shared" si="12"/>
        <v>11.85</v>
      </c>
      <c r="DL6" s="21">
        <f t="shared" si="12"/>
        <v>15.21</v>
      </c>
      <c r="DM6" s="21">
        <f t="shared" si="12"/>
        <v>18.53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5">
      <c r="A7" s="14"/>
      <c r="B7" s="23">
        <v>2024</v>
      </c>
      <c r="C7" s="23">
        <v>372021</v>
      </c>
      <c r="D7" s="23">
        <v>46</v>
      </c>
      <c r="E7" s="23">
        <v>17</v>
      </c>
      <c r="F7" s="23">
        <v>5</v>
      </c>
      <c r="G7" s="23">
        <v>0</v>
      </c>
      <c r="H7" s="23" t="s">
        <v>96</v>
      </c>
      <c r="I7" s="23" t="s">
        <v>97</v>
      </c>
      <c r="J7" s="23" t="s">
        <v>98</v>
      </c>
      <c r="K7" s="23" t="s">
        <v>99</v>
      </c>
      <c r="L7" s="23" t="s">
        <v>100</v>
      </c>
      <c r="M7" s="23" t="s">
        <v>101</v>
      </c>
      <c r="N7" s="24" t="s">
        <v>102</v>
      </c>
      <c r="O7" s="24">
        <v>66.98</v>
      </c>
      <c r="P7" s="24">
        <v>2.34</v>
      </c>
      <c r="Q7" s="24">
        <v>93.02</v>
      </c>
      <c r="R7" s="24">
        <v>2530</v>
      </c>
      <c r="S7" s="24">
        <v>110803</v>
      </c>
      <c r="T7" s="24">
        <v>111.83</v>
      </c>
      <c r="U7" s="24">
        <v>990.82</v>
      </c>
      <c r="V7" s="24">
        <v>2585</v>
      </c>
      <c r="W7" s="24">
        <v>1.23</v>
      </c>
      <c r="X7" s="24">
        <v>2101.63</v>
      </c>
      <c r="Y7" s="24">
        <v>117.09</v>
      </c>
      <c r="Z7" s="24">
        <v>111.27</v>
      </c>
      <c r="AA7" s="24">
        <v>100.18</v>
      </c>
      <c r="AB7" s="24">
        <v>110.1</v>
      </c>
      <c r="AC7" s="24">
        <v>100.89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39.83</v>
      </c>
      <c r="AV7" s="24">
        <v>60.84</v>
      </c>
      <c r="AW7" s="24">
        <v>51.68</v>
      </c>
      <c r="AX7" s="24">
        <v>38.01</v>
      </c>
      <c r="AY7" s="24">
        <v>6.2</v>
      </c>
      <c r="AZ7" s="24">
        <v>29.13</v>
      </c>
      <c r="BA7" s="24">
        <v>35.69</v>
      </c>
      <c r="BB7" s="24">
        <v>38.4</v>
      </c>
      <c r="BC7" s="24">
        <v>44.04</v>
      </c>
      <c r="BD7" s="24">
        <v>58.25</v>
      </c>
      <c r="BE7" s="24">
        <v>47.19</v>
      </c>
      <c r="BF7" s="24">
        <v>0</v>
      </c>
      <c r="BG7" s="24">
        <v>105.57</v>
      </c>
      <c r="BH7" s="24">
        <v>0</v>
      </c>
      <c r="BI7" s="24">
        <v>0</v>
      </c>
      <c r="BJ7" s="24">
        <v>0</v>
      </c>
      <c r="BK7" s="24">
        <v>867.83</v>
      </c>
      <c r="BL7" s="24">
        <v>791.76</v>
      </c>
      <c r="BM7" s="24">
        <v>900.82</v>
      </c>
      <c r="BN7" s="24">
        <v>839.21</v>
      </c>
      <c r="BO7" s="24">
        <v>791.46</v>
      </c>
      <c r="BP7" s="24">
        <v>798.1</v>
      </c>
      <c r="BQ7" s="24">
        <v>63.87</v>
      </c>
      <c r="BR7" s="24">
        <v>60.88</v>
      </c>
      <c r="BS7" s="24">
        <v>60.53</v>
      </c>
      <c r="BT7" s="24">
        <v>64.209999999999994</v>
      </c>
      <c r="BU7" s="24">
        <v>62.26</v>
      </c>
      <c r="BV7" s="24">
        <v>57.08</v>
      </c>
      <c r="BW7" s="24">
        <v>56.26</v>
      </c>
      <c r="BX7" s="24">
        <v>52.94</v>
      </c>
      <c r="BY7" s="24">
        <v>52.05</v>
      </c>
      <c r="BZ7" s="24">
        <v>47.96</v>
      </c>
      <c r="CA7" s="24">
        <v>54.51</v>
      </c>
      <c r="CB7" s="24">
        <v>205.77</v>
      </c>
      <c r="CC7" s="24">
        <v>215.94</v>
      </c>
      <c r="CD7" s="24">
        <v>225.61</v>
      </c>
      <c r="CE7" s="24">
        <v>215.34</v>
      </c>
      <c r="CF7" s="24">
        <v>221.21</v>
      </c>
      <c r="CG7" s="24">
        <v>274.99</v>
      </c>
      <c r="CH7" s="24">
        <v>282.08999999999997</v>
      </c>
      <c r="CI7" s="24">
        <v>303.27999999999997</v>
      </c>
      <c r="CJ7" s="24">
        <v>301.86</v>
      </c>
      <c r="CK7" s="24">
        <v>325.85000000000002</v>
      </c>
      <c r="CL7" s="24">
        <v>286.33</v>
      </c>
      <c r="CM7" s="24">
        <v>55.23</v>
      </c>
      <c r="CN7" s="24">
        <v>54.21</v>
      </c>
      <c r="CO7" s="24">
        <v>49.84</v>
      </c>
      <c r="CP7" s="24">
        <v>53.2</v>
      </c>
      <c r="CQ7" s="24">
        <v>53.51</v>
      </c>
      <c r="CR7" s="24">
        <v>54.83</v>
      </c>
      <c r="CS7" s="24">
        <v>66.53</v>
      </c>
      <c r="CT7" s="24">
        <v>52.35</v>
      </c>
      <c r="CU7" s="24">
        <v>46.25</v>
      </c>
      <c r="CV7" s="24">
        <v>45.32</v>
      </c>
      <c r="CW7" s="24">
        <v>49.92</v>
      </c>
      <c r="CX7" s="24">
        <v>86.67</v>
      </c>
      <c r="CY7" s="24">
        <v>86.8</v>
      </c>
      <c r="CZ7" s="24">
        <v>86.94</v>
      </c>
      <c r="DA7" s="24">
        <v>86.93</v>
      </c>
      <c r="DB7" s="24">
        <v>87.04</v>
      </c>
      <c r="DC7" s="24">
        <v>84.7</v>
      </c>
      <c r="DD7" s="24">
        <v>84.67</v>
      </c>
      <c r="DE7" s="24">
        <v>84.39</v>
      </c>
      <c r="DF7" s="24">
        <v>83.96</v>
      </c>
      <c r="DG7" s="24">
        <v>83.54</v>
      </c>
      <c r="DH7" s="24">
        <v>87.8</v>
      </c>
      <c r="DI7" s="24">
        <v>4.22</v>
      </c>
      <c r="DJ7" s="24">
        <v>8.4700000000000006</v>
      </c>
      <c r="DK7" s="24">
        <v>11.85</v>
      </c>
      <c r="DL7" s="24">
        <v>15.21</v>
      </c>
      <c r="DM7" s="24">
        <v>18.53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純一</cp:lastModifiedBy>
  <cp:lastPrinted>2026-01-23T04:33:16Z</cp:lastPrinted>
  <dcterms:created xsi:type="dcterms:W3CDTF">2025-12-23T06:23:09Z</dcterms:created>
  <dcterms:modified xsi:type="dcterms:W3CDTF">2026-03-12T00:29:38Z</dcterms:modified>
  <cp:category/>
</cp:coreProperties>
</file>