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<sst xmlns="http://schemas.openxmlformats.org/spreadsheetml/2006/main" count="221" uniqueCount="111">
  <si>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</si>
  <si>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</si>
  <si>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</si>
  <si>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</si>
  <si>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</si>
  <si>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</si>
  <si>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</si>
  <si>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</si>
  <si>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</si>
  <si>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</si>
  <si>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</si>
  <si>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</si>
  <si>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</si>
  <si>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</si>
  <si>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</si>
  <si>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</si>
  <si>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</si>
  <si>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</si>
  <si>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</si>
  <si>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</si>
  <si>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</si>
  <si>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</si>
  <si>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</si>
  <si>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</si>
  <si>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</si>
  <si>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</si>
  <si>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</si>
  <si>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</si>
  <si>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</si>
  <si>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</si>
  <si>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</si>
  <si>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</si>
  <si>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</si>
  <si>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</si>
  <si>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</si>
  <si>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</si>
  <si>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</si>
  <si>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</si>
  <si>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</si>
  <si>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</si>
  <si>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</si>
  <si>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</si>
  <si>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</si>
  <si>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</si>
  <si>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</si>
  <si>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</si>
  <si>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</si>
  <si>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</si>
  <si>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</si>
  <si>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</si>
  <si>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</si>
  <si>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</si>
  <si>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</si>
  <si>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</si>
  <si>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</si>
  <si>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</si>
  <si>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</si>
  <si>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</si>
  <si>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</si>
  <si>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</si>
  <si>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</si>
  <si>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</si>
  <si>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</si>
  <si>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</si>
  <si>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</si>
  <si>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</si>
  <si>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</si>
  <si>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</si>
  <si>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</si>
  <si>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</si>
  <si>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</si>
  <si>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</si>
  <si>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</si>
  <si>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</si>
  <si>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</si>
  <si>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</si>
  <si>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</si>
  <si>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</si>
  <si>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</si>
  <si>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</si>
  <si>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</si>
  <si>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</si>
  <si>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</si>
  <si>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</si>
  <si>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</si>
  <si>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</si>
  <si>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</si>
  <si>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</si>
  <si>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</si>
  <si>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</si>
  <si>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</si>
  <si>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</si>
  <si>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</si>
  <si>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</si>
  <si>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</si>
  <si>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</si>
  <si>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香川県　丸亀市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</si>
  <si>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</si>
  <si>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</si>
  <si>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</si>
  <si>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</si>
  <si>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</si>
  <si>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</si>
  <si>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</si>
  <si>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</si>
  <si>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</si>
  <si>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</si>
  <si>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</si>
  <si>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①収益的収支比率は、約86％であり、維持管理費や企業債の償還元金が増加していることから、単年度収支は年々赤字が拡大している。
④企業債残高対事業規模比率は、事業が既に完了しているため減少傾向にあり、類似団体平均値と比べて低い。
⑤経費回収率は、使用料収入が増えているものの、汚水処理費用も増加しているため、平成24年度以降、少しずつ減少している。60％台で類似団体平均値より良好な値ではあるが、汚水処理費用が使用料で賄えていない状態が続いている。
⑥汚水処理原価は、有収水量が増えているものの、汚水処理費用も増加しているため、平成24年度以降少しずつ増加しているが、類似団体平均値と比べると低く抑えられている。
⑦施設利用率は、類似団体平均値よりやや高い水準となっている。
⑧水洗化率は、類似団体平均値を上回っている。引き続き安定した使用料収入の確保のため、未水洗化家屋の水洗化促進に努める。
 この事業は、既に完了しているが、処理区域内の人口減少が進んでおり、使用料の大幅な増収は見込めないことから、水洗化促進活動や維持管理費の抑制等の経営努力を行いながら、必要に応じて適正な使用料水準の検討も必要である。
</t>
    <phoneticPr fontId="4"/>
  </si>
  <si>
    <t>③4箇所の農業集落排水処理施設は、供用開始してから20年未満で比較的新しいため、これまでは改築更新費用が発生していないが、今後は、設備の老朽化に伴い、長寿命化工事の実施が見込まれる。
　このことから、平成28年度に農業集落排水処理施設の機能診断を行っており、今後、診断結果を基に施設の最適整備構想を策定していく予定である。</t>
    <phoneticPr fontId="4"/>
  </si>
  <si>
    <t>　農業集落排水事業は既に完了しており、企業債の償還は順調に減少しているが、処理区域内の人口減少等を考えると、今後、使用料の大幅な増収は見込めない。
　継続した水洗化促進活動、維持管理費の抑制等、経営改善に努めるとともに、施設の長寿命化工事の財源確保のため、国の補助制度を活用して最適整備構想を策定し、計画的な事業実施により、経営への負担軽減を図り、持続可能な事業運営に努める。
　あわせて、適正な使用料水準の検討も必要である。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</si>
</sst>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924992"/>
        <c:axId val="11792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24992"/>
        <c:axId val="117926912"/>
      </c:lineChart>
      <c:dateAx>
        <c:axId val="11792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926912"/>
        <c:crosses val="autoZero"/>
        <c:auto val="1"/>
        <c:lblOffset val="100"/>
        <c:baseTimeUnit val="years"/>
      </c:dateAx>
      <c:valAx>
        <c:axId val="11792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92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57.49</c:v>
                </c:pt>
                <c:pt idx="1">
                  <c:v>55.46</c:v>
                </c:pt>
                <c:pt idx="2">
                  <c:v>57.1</c:v>
                </c:pt>
                <c:pt idx="3">
                  <c:v>57.18</c:v>
                </c:pt>
                <c:pt idx="4">
                  <c:v>61.15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89056"/>
        <c:axId val="11979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89056"/>
        <c:axId val="119790976"/>
      </c:lineChart>
      <c:dateAx>
        <c:axId val="11978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90976"/>
        <c:crosses val="autoZero"/>
        <c:auto val="1"/>
        <c:lblOffset val="100"/>
        <c:baseTimeUnit val="years"/>
      </c:dateAx>
      <c:valAx>
        <c:axId val="11979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78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</c:v>
                </c:pt>
                <c:pt idx="1">
                  <c:v>87.19</c:v>
                </c:pt>
                <c:pt idx="2">
                  <c:v>88.97</c:v>
                </c:pt>
                <c:pt idx="3">
                  <c:v>89.3</c:v>
                </c:pt>
                <c:pt idx="4">
                  <c:v>89.05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95168"/>
        <c:axId val="11989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95168"/>
        <c:axId val="119897088"/>
      </c:lineChart>
      <c:dateAx>
        <c:axId val="11989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897088"/>
        <c:crosses val="autoZero"/>
        <c:auto val="1"/>
        <c:lblOffset val="100"/>
        <c:baseTimeUnit val="years"/>
      </c:dateAx>
      <c:valAx>
        <c:axId val="11989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89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94.81</c:v>
                </c:pt>
                <c:pt idx="1">
                  <c:v>88.92</c:v>
                </c:pt>
                <c:pt idx="2">
                  <c:v>87.35</c:v>
                </c:pt>
                <c:pt idx="3">
                  <c:v>86.58</c:v>
                </c:pt>
                <c:pt idx="4">
                  <c:v>86.24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96640"/>
        <c:axId val="11809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96640"/>
        <c:axId val="118098560"/>
      </c:lineChart>
      <c:dateAx>
        <c:axId val="11809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098560"/>
        <c:crosses val="autoZero"/>
        <c:auto val="1"/>
        <c:lblOffset val="100"/>
        <c:baseTimeUnit val="years"/>
      </c:dateAx>
      <c:valAx>
        <c:axId val="11809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09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37216"/>
        <c:axId val="11813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37216"/>
        <c:axId val="118139136"/>
      </c:lineChart>
      <c:dateAx>
        <c:axId val="11813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139136"/>
        <c:crosses val="autoZero"/>
        <c:auto val="1"/>
        <c:lblOffset val="100"/>
        <c:baseTimeUnit val="years"/>
      </c:dateAx>
      <c:valAx>
        <c:axId val="11813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13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85984"/>
        <c:axId val="11818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85984"/>
        <c:axId val="118187904"/>
      </c:lineChart>
      <c:dateAx>
        <c:axId val="11818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187904"/>
        <c:crosses val="autoZero"/>
        <c:auto val="1"/>
        <c:lblOffset val="100"/>
        <c:baseTimeUnit val="years"/>
      </c:dateAx>
      <c:valAx>
        <c:axId val="11818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18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24384"/>
        <c:axId val="11822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4384"/>
        <c:axId val="118226304"/>
      </c:lineChart>
      <c:dateAx>
        <c:axId val="11822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226304"/>
        <c:crosses val="autoZero"/>
        <c:auto val="1"/>
        <c:lblOffset val="100"/>
        <c:baseTimeUnit val="years"/>
      </c:dateAx>
      <c:valAx>
        <c:axId val="1182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22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37120"/>
        <c:axId val="11963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37120"/>
        <c:axId val="119639040"/>
      </c:lineChart>
      <c:dateAx>
        <c:axId val="11963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639040"/>
        <c:crosses val="autoZero"/>
        <c:auto val="1"/>
        <c:lblOffset val="100"/>
        <c:baseTimeUnit val="years"/>
      </c:dateAx>
      <c:valAx>
        <c:axId val="11963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63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814.24</c:v>
                </c:pt>
                <c:pt idx="1">
                  <c:v>197.69</c:v>
                </c:pt>
                <c:pt idx="2">
                  <c:v>124.44</c:v>
                </c:pt>
                <c:pt idx="3">
                  <c:v>31.99</c:v>
                </c:pt>
                <c:pt idx="4">
                  <c:v>43.08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59520"/>
        <c:axId val="11967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59520"/>
        <c:axId val="119673984"/>
      </c:lineChart>
      <c:dateAx>
        <c:axId val="11965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673984"/>
        <c:crosses val="autoZero"/>
        <c:auto val="1"/>
        <c:lblOffset val="100"/>
        <c:baseTimeUnit val="years"/>
      </c:dateAx>
      <c:valAx>
        <c:axId val="11967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65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49.64</c:v>
                </c:pt>
                <c:pt idx="1">
                  <c:v>66.599999999999994</c:v>
                </c:pt>
                <c:pt idx="2">
                  <c:v>63.32</c:v>
                </c:pt>
                <c:pt idx="3">
                  <c:v>63.06</c:v>
                </c:pt>
                <c:pt idx="4">
                  <c:v>60.09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16480"/>
        <c:axId val="11972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16480"/>
        <c:axId val="119722752"/>
      </c:lineChart>
      <c:dateAx>
        <c:axId val="11971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22752"/>
        <c:crosses val="autoZero"/>
        <c:auto val="1"/>
        <c:lblOffset val="100"/>
        <c:baseTimeUnit val="years"/>
      </c:dateAx>
      <c:valAx>
        <c:axId val="11972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71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274.66000000000003</c:v>
                </c:pt>
                <c:pt idx="1">
                  <c:v>210.74</c:v>
                </c:pt>
                <c:pt idx="2">
                  <c:v>219.18</c:v>
                </c:pt>
                <c:pt idx="3">
                  <c:v>223.25</c:v>
                </c:pt>
                <c:pt idx="4">
                  <c:v>237.76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64864"/>
        <c:axId val="11977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64864"/>
        <c:axId val="119771136"/>
      </c:lineChart>
      <c:dateAx>
        <c:axId val="11976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71136"/>
        <c:crosses val="autoZero"/>
        <c:auto val="1"/>
        <c:lblOffset val="100"/>
        <c:baseTimeUnit val="years"/>
      </c:dateAx>
      <c:valAx>
        <c:axId val="11977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76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J63" sqref="BJ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香川県　丸亀市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113587</v>
      </c>
      <c r="AM8" s="47"/>
      <c r="AN8" s="47"/>
      <c r="AO8" s="47"/>
      <c r="AP8" s="47"/>
      <c r="AQ8" s="47"/>
      <c r="AR8" s="47"/>
      <c r="AS8" s="47"/>
      <c r="AT8" s="43">
        <f>データ!S6</f>
        <v>111.78</v>
      </c>
      <c r="AU8" s="43"/>
      <c r="AV8" s="43"/>
      <c r="AW8" s="43"/>
      <c r="AX8" s="43"/>
      <c r="AY8" s="43"/>
      <c r="AZ8" s="43"/>
      <c r="BA8" s="43"/>
      <c r="BB8" s="43">
        <f>データ!T6</f>
        <v>1016.17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2.59</v>
      </c>
      <c r="Q10" s="43"/>
      <c r="R10" s="43"/>
      <c r="S10" s="43"/>
      <c r="T10" s="43"/>
      <c r="U10" s="43"/>
      <c r="V10" s="43"/>
      <c r="W10" s="43">
        <f>データ!P6</f>
        <v>97.8</v>
      </c>
      <c r="X10" s="43"/>
      <c r="Y10" s="43"/>
      <c r="Z10" s="43"/>
      <c r="AA10" s="43"/>
      <c r="AB10" s="43"/>
      <c r="AC10" s="43"/>
      <c r="AD10" s="47">
        <f>データ!Q6</f>
        <v>2365</v>
      </c>
      <c r="AE10" s="47"/>
      <c r="AF10" s="47"/>
      <c r="AG10" s="47"/>
      <c r="AH10" s="47"/>
      <c r="AI10" s="47"/>
      <c r="AJ10" s="47"/>
      <c r="AK10" s="2"/>
      <c r="AL10" s="47">
        <f>データ!U6</f>
        <v>2941</v>
      </c>
      <c r="AM10" s="47"/>
      <c r="AN10" s="47"/>
      <c r="AO10" s="47"/>
      <c r="AP10" s="47"/>
      <c r="AQ10" s="47"/>
      <c r="AR10" s="47"/>
      <c r="AS10" s="47"/>
      <c r="AT10" s="43">
        <f>データ!V6</f>
        <v>1.22</v>
      </c>
      <c r="AU10" s="43"/>
      <c r="AV10" s="43"/>
      <c r="AW10" s="43"/>
      <c r="AX10" s="43"/>
      <c r="AY10" s="43"/>
      <c r="AZ10" s="43"/>
      <c r="BA10" s="43"/>
      <c r="BB10" s="43">
        <f>データ!W6</f>
        <v>2410.66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372021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香川県　丸亀市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2.59</v>
      </c>
      <c r="P6" s="32">
        <f t="shared" si="3"/>
        <v>97.8</v>
      </c>
      <c r="Q6" s="32">
        <f t="shared" si="3"/>
        <v>2365</v>
      </c>
      <c r="R6" s="32">
        <f t="shared" si="3"/>
        <v>113587</v>
      </c>
      <c r="S6" s="32">
        <f t="shared" si="3"/>
        <v>111.78</v>
      </c>
      <c r="T6" s="32">
        <f t="shared" si="3"/>
        <v>1016.17</v>
      </c>
      <c r="U6" s="32">
        <f t="shared" si="3"/>
        <v>2941</v>
      </c>
      <c r="V6" s="32">
        <f t="shared" si="3"/>
        <v>1.22</v>
      </c>
      <c r="W6" s="32">
        <f t="shared" si="3"/>
        <v>2410.66</v>
      </c>
      <c r="X6" s="33">
        <f>IF(X7="",NA(),X7)</f>
        <v>94.81</v>
      </c>
      <c r="Y6" s="33">
        <f t="shared" ref="Y6:AG6" si="4">IF(Y7="",NA(),Y7)</f>
        <v>88.92</v>
      </c>
      <c r="Z6" s="33">
        <f t="shared" si="4"/>
        <v>87.35</v>
      </c>
      <c r="AA6" s="33">
        <f t="shared" si="4"/>
        <v>86.58</v>
      </c>
      <c r="AB6" s="33">
        <f t="shared" si="4"/>
        <v>86.24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814.24</v>
      </c>
      <c r="BF6" s="33">
        <f t="shared" ref="BF6:BN6" si="7">IF(BF7="",NA(),BF7)</f>
        <v>197.69</v>
      </c>
      <c r="BG6" s="33">
        <f t="shared" si="7"/>
        <v>124.44</v>
      </c>
      <c r="BH6" s="33">
        <f t="shared" si="7"/>
        <v>31.99</v>
      </c>
      <c r="BI6" s="33">
        <f t="shared" si="7"/>
        <v>43.08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49.64</v>
      </c>
      <c r="BQ6" s="33">
        <f t="shared" ref="BQ6:BY6" si="8">IF(BQ7="",NA(),BQ7)</f>
        <v>66.599999999999994</v>
      </c>
      <c r="BR6" s="33">
        <f t="shared" si="8"/>
        <v>63.32</v>
      </c>
      <c r="BS6" s="33">
        <f t="shared" si="8"/>
        <v>63.06</v>
      </c>
      <c r="BT6" s="33">
        <f t="shared" si="8"/>
        <v>60.09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274.66000000000003</v>
      </c>
      <c r="CB6" s="33">
        <f t="shared" ref="CB6:CJ6" si="9">IF(CB7="",NA(),CB7)</f>
        <v>210.74</v>
      </c>
      <c r="CC6" s="33">
        <f t="shared" si="9"/>
        <v>219.18</v>
      </c>
      <c r="CD6" s="33">
        <f t="shared" si="9"/>
        <v>223.25</v>
      </c>
      <c r="CE6" s="33">
        <f t="shared" si="9"/>
        <v>237.76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57.49</v>
      </c>
      <c r="CM6" s="33">
        <f t="shared" ref="CM6:CU6" si="10">IF(CM7="",NA(),CM7)</f>
        <v>55.46</v>
      </c>
      <c r="CN6" s="33">
        <f t="shared" si="10"/>
        <v>57.1</v>
      </c>
      <c r="CO6" s="33">
        <f t="shared" si="10"/>
        <v>57.18</v>
      </c>
      <c r="CP6" s="33">
        <f t="shared" si="10"/>
        <v>61.15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86</v>
      </c>
      <c r="CX6" s="33">
        <f t="shared" ref="CX6:DF6" si="11">IF(CX7="",NA(),CX7)</f>
        <v>87.19</v>
      </c>
      <c r="CY6" s="33">
        <f t="shared" si="11"/>
        <v>88.97</v>
      </c>
      <c r="CZ6" s="33">
        <f t="shared" si="11"/>
        <v>89.3</v>
      </c>
      <c r="DA6" s="33">
        <f t="shared" si="11"/>
        <v>89.05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372021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2.59</v>
      </c>
      <c r="P7" s="36">
        <v>97.8</v>
      </c>
      <c r="Q7" s="36">
        <v>2365</v>
      </c>
      <c r="R7" s="36">
        <v>113587</v>
      </c>
      <c r="S7" s="36">
        <v>111.78</v>
      </c>
      <c r="T7" s="36">
        <v>1016.17</v>
      </c>
      <c r="U7" s="36">
        <v>2941</v>
      </c>
      <c r="V7" s="36">
        <v>1.22</v>
      </c>
      <c r="W7" s="36">
        <v>2410.66</v>
      </c>
      <c r="X7" s="36">
        <v>94.81</v>
      </c>
      <c r="Y7" s="36">
        <v>88.92</v>
      </c>
      <c r="Z7" s="36">
        <v>87.35</v>
      </c>
      <c r="AA7" s="36">
        <v>86.58</v>
      </c>
      <c r="AB7" s="36">
        <v>86.24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814.24</v>
      </c>
      <c r="BF7" s="36">
        <v>197.69</v>
      </c>
      <c r="BG7" s="36">
        <v>124.44</v>
      </c>
      <c r="BH7" s="36">
        <v>31.99</v>
      </c>
      <c r="BI7" s="36">
        <v>43.08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49.64</v>
      </c>
      <c r="BQ7" s="36">
        <v>66.599999999999994</v>
      </c>
      <c r="BR7" s="36">
        <v>63.32</v>
      </c>
      <c r="BS7" s="36">
        <v>63.06</v>
      </c>
      <c r="BT7" s="36">
        <v>60.09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274.66000000000003</v>
      </c>
      <c r="CB7" s="36">
        <v>210.74</v>
      </c>
      <c r="CC7" s="36">
        <v>219.18</v>
      </c>
      <c r="CD7" s="36">
        <v>223.25</v>
      </c>
      <c r="CE7" s="36">
        <v>237.76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57.49</v>
      </c>
      <c r="CM7" s="36">
        <v>55.46</v>
      </c>
      <c r="CN7" s="36">
        <v>57.1</v>
      </c>
      <c r="CO7" s="36">
        <v>57.18</v>
      </c>
      <c r="CP7" s="36">
        <v>61.15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86</v>
      </c>
      <c r="CX7" s="36">
        <v>87.19</v>
      </c>
      <c r="CY7" s="36">
        <v>88.97</v>
      </c>
      <c r="CZ7" s="36">
        <v>89.3</v>
      </c>
      <c r="DA7" s="36">
        <v>89.05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Windows ユーザー</cp:lastModifiedBy>
  <cp:lastPrinted>2017-02-20T00:58:21Z</cp:lastPrinted>
  <dcterms:created xsi:type="dcterms:W3CDTF">2017-02-08T03:14:47Z</dcterms:created>
  <dcterms:modified xsi:type="dcterms:W3CDTF">2017-02-20T02:41:28Z</dcterms:modified>
</cp:coreProperties>
</file>