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下水道課\▲下水道課(H28.4～）\△業務担当\経営戦略\経営比較分析表\R1\H30決算　経営比較分析表\"/>
    </mc:Choice>
  </mc:AlternateContent>
  <workbookProtection workbookAlgorithmName="SHA-512" workbookHashValue="jAvbNqLXdl4zxKsNBafpB6lgYFarx/coMkyn96EuI1RflREt/m/rFvNFpQiogF2TJsypXnu5CGxARuwicwtTqA==" workbookSaltValue="qB9qM04PXlgJT11GD9gjt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<sst xmlns="http://schemas.openxmlformats.org/spreadsheetml/2006/main" count="228" uniqueCount="114">
  <si>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</si>
  <si>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</si>
  <si>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</si>
  <si>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</si>
  <si>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</si>
  <si>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</si>
  <si>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</si>
  <si>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</si>
  <si>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</si>
  <si>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</si>
  <si>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</si>
  <si>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</si>
  <si>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</si>
  <si>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</si>
  <si>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</si>
  <si>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</si>
  <si>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</si>
  <si>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</si>
  <si>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</si>
  <si>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</si>
  <si>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</si>
  <si>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</si>
  <si>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</si>
  <si>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</si>
  <si>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</si>
  <si>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</si>
  <si>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</si>
  <si>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</si>
  <si>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</si>
  <si>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</si>
  <si>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</si>
  <si>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</si>
  <si>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</si>
  <si>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</si>
  <si>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</si>
  <si>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</si>
  <si>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</si>
  <si>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</si>
  <si>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</si>
  <si>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</si>
  <si>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</si>
  <si>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</si>
  <si>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</si>
  <si>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</si>
  <si>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</si>
  <si>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</si>
  <si>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</si>
  <si>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</si>
  <si>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</si>
  <si>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</si>
  <si>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</si>
  <si>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</si>
  <si>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</si>
  <si>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</si>
  <si>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</si>
  <si>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</si>
  <si>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</si>
  <si>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</si>
  <si>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</si>
  <si>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</si>
  <si>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</si>
  <si>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</si>
  <si>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</si>
  <si>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</si>
  <si>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</si>
  <si>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</si>
  <si>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</si>
  <si>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</si>
  <si>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</si>
  <si>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</si>
  <si>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</si>
  <si>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</si>
  <si>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</si>
  <si>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</si>
  <si>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</si>
  <si>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</si>
  <si>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</si>
  <si>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</si>
  <si>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</si>
  <si>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</si>
  <si>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</si>
  <si>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</si>
  <si>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</si>
  <si>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</si>
  <si>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</si>
  <si>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</si>
  <si>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</si>
  <si>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</si>
  <si>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</si>
  <si>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</si>
  <si>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</si>
  <si>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</si>
  <si>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</si>
  <si>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</si>
  <si>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</si>
  <si>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</si>
  <si>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</si>
  <si>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</si>
  <si>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　丸亀市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</si>
  <si>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</si>
  <si>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</si>
  <si>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</si>
  <si>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</si>
  <si>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</si>
  <si>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</si>
  <si>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</si>
  <si>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</si>
  <si>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</si>
  <si>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</si>
  <si>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</si>
  <si>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</si>
  <si>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は、平成30年度は0.08％である。実績としては、平成28年度に0.33km、平成29年度に0.29km、平成30年度に0.23㎞の管渠更生を行っている。丸亀処理区は、供用開始から40年以上が経過し、老朽化が進んでいる管渠があることから、平成27年度に策定した長寿命化計画に基づいて管渠更生による長寿命化工事を行っている。
　浄化センター及びポンプ場についても老朽化が進んでいることから、平成25年度に長寿命化計画を策定し、平成26年度から長寿命化工事に着手している。また、平成29年度からは、新浄化センターの建設工事に着手し、水処理施設の建設を進めている。平成29年度にはストックマネジメント（簡易版）を策定し、平成30年度からは、それに基づき、計画的に改築・更新を進めている。</t>
    <rPh sb="59" eb="61">
      <t>ヘイセイ</t>
    </rPh>
    <rPh sb="63" eb="65">
      <t>ネンド</t>
    </rPh>
    <rPh sb="270" eb="271">
      <t>ミズ</t>
    </rPh>
    <rPh sb="271" eb="273">
      <t>ショリ</t>
    </rPh>
    <rPh sb="273" eb="275">
      <t>シセツ</t>
    </rPh>
    <rPh sb="276" eb="278">
      <t>ケンセツ</t>
    </rPh>
    <rPh sb="279" eb="280">
      <t>スス</t>
    </rPh>
    <rPh sb="304" eb="307">
      <t>カンイバン</t>
    </rPh>
    <phoneticPr fontId="4"/>
  </si>
  <si>
    <t xml:space="preserve">①収益的収支比率は、使用料収入の減等により昨年度より低下し、約91％となっている。
④企業債残高対事業規模比率は増加傾向にあり、使用料収入に対する企業債残高の割合は高いが、類似団体平均値よりは低く抑えられている。
⑤経費回収率は、汚水処理費用の増加と使用料収入の減少により、昨年度よりさらに低下し、平成30年度は100％を下回った。
⑥汚水処理原価は、汚水処理費用の増加と有収水量の減少により、昨年度より大幅に増加しており、汚水処理に係るコストが類似団体平均値より高くなっている。
⑦施設利用率は、昨年度とほぼ同じ値で推移している。浄化センターは、合流区域から流入する異常降水時の初期降雨の一時貯留池としても利用している。　　　　　　　　　　　　　　　　　
⑧水洗化率は、3ヵ年（平成28年度～平成30年度）の水洗化促進活動計画に基づき、各戸への訪問等、確実な事業実施により、昨年度よりやや上昇した。今後も継続的に下水道への接続をお願いしていく。
</t>
    <rPh sb="10" eb="13">
      <t>シヨウリョウ</t>
    </rPh>
    <rPh sb="13" eb="15">
      <t>シュウニュウ</t>
    </rPh>
    <rPh sb="16" eb="17">
      <t>ゲン</t>
    </rPh>
    <rPh sb="17" eb="18">
      <t>ナド</t>
    </rPh>
    <rPh sb="21" eb="24">
      <t>サクネンド</t>
    </rPh>
    <rPh sb="26" eb="28">
      <t>テイカ</t>
    </rPh>
    <rPh sb="56" eb="58">
      <t>ゾウカ</t>
    </rPh>
    <rPh sb="58" eb="60">
      <t>ケイコウ</t>
    </rPh>
    <rPh sb="67" eb="69">
      <t>シュウニュウ</t>
    </rPh>
    <rPh sb="149" eb="151">
      <t>ヘイセイ</t>
    </rPh>
    <rPh sb="153" eb="155">
      <t>ネンド</t>
    </rPh>
    <rPh sb="161" eb="163">
      <t>シタマワ</t>
    </rPh>
    <rPh sb="202" eb="204">
      <t>オオハバ</t>
    </rPh>
    <rPh sb="249" eb="252">
      <t>サクネンド</t>
    </rPh>
    <rPh sb="255" eb="256">
      <t>オナ</t>
    </rPh>
    <rPh sb="257" eb="258">
      <t>アタイ</t>
    </rPh>
    <rPh sb="259" eb="261">
      <t>スイイ</t>
    </rPh>
    <rPh sb="369" eb="370">
      <t>カク</t>
    </rPh>
    <rPh sb="403" eb="406">
      <t>ケイゾクテキ</t>
    </rPh>
    <phoneticPr fontId="4"/>
  </si>
  <si>
    <t xml:space="preserve">経費回収率はここ数年100％を超えていたが、平成30年度は100％を下回った。浄化センターやポンプ場の運転管理委託料が労務単価の上昇により昨年度より増加したことや企業債償還金の増加等が影響して汚水処理費用が増えた反面、人口減少や節水等で有収水量は減少し、使用料収入が減ったことが主な要因である。
　老朽化した管渠や施設の長寿命化工事、新浄化センターの建設等に伴い、企業債の借り入れも増える見込みである。より効率的に改築・更新できるよう、平成30年度から令和2年度にかけて、次期のストックマネジメント計画を策定する。
　また、令和2年4月から地方公営企業法の一部適用を開始予定であるため、持続的な下水道経営ができるよう、平成28年度に策定した丸亀市下水道事業経営戦略の見直しを行い、適正な下水道使用料水準を検討していく。
</t>
    <rPh sb="8" eb="10">
      <t>スウネン</t>
    </rPh>
    <rPh sb="22" eb="24">
      <t>ヘイセイ</t>
    </rPh>
    <rPh sb="26" eb="28">
      <t>ネンド</t>
    </rPh>
    <rPh sb="34" eb="36">
      <t>シタマワ</t>
    </rPh>
    <rPh sb="39" eb="41">
      <t>ジョウカ</t>
    </rPh>
    <rPh sb="49" eb="50">
      <t>ジョウ</t>
    </rPh>
    <rPh sb="51" eb="53">
      <t>ウンテン</t>
    </rPh>
    <rPh sb="53" eb="55">
      <t>カンリ</t>
    </rPh>
    <rPh sb="55" eb="57">
      <t>イタク</t>
    </rPh>
    <rPh sb="57" eb="58">
      <t>リョウ</t>
    </rPh>
    <rPh sb="59" eb="61">
      <t>ロウム</t>
    </rPh>
    <rPh sb="61" eb="63">
      <t>タンカ</t>
    </rPh>
    <rPh sb="64" eb="66">
      <t>ジョウショウ</t>
    </rPh>
    <rPh sb="69" eb="72">
      <t>サクネンド</t>
    </rPh>
    <rPh sb="74" eb="76">
      <t>ゾウカ</t>
    </rPh>
    <rPh sb="81" eb="83">
      <t>キギョウ</t>
    </rPh>
    <rPh sb="83" eb="84">
      <t>サイ</t>
    </rPh>
    <rPh sb="86" eb="87">
      <t>キン</t>
    </rPh>
    <rPh sb="88" eb="90">
      <t>ゾウカ</t>
    </rPh>
    <rPh sb="90" eb="91">
      <t>ナド</t>
    </rPh>
    <rPh sb="92" eb="94">
      <t>エイキョウ</t>
    </rPh>
    <rPh sb="96" eb="98">
      <t>オスイ</t>
    </rPh>
    <rPh sb="98" eb="100">
      <t>ショリ</t>
    </rPh>
    <rPh sb="100" eb="102">
      <t>ヒヨウ</t>
    </rPh>
    <rPh sb="106" eb="108">
      <t>ハンメン</t>
    </rPh>
    <rPh sb="123" eb="125">
      <t>ゲンショウ</t>
    </rPh>
    <rPh sb="127" eb="130">
      <t>シヨウリョウ</t>
    </rPh>
    <rPh sb="130" eb="132">
      <t>シュウニュウ</t>
    </rPh>
    <rPh sb="133" eb="134">
      <t>ヘ</t>
    </rPh>
    <rPh sb="139" eb="140">
      <t>オモ</t>
    </rPh>
    <rPh sb="141" eb="143">
      <t>ヨウイン</t>
    </rPh>
    <rPh sb="203" eb="206">
      <t>コウリツテキ</t>
    </rPh>
    <rPh sb="207" eb="209">
      <t>カイチク</t>
    </rPh>
    <rPh sb="210" eb="212">
      <t>コウシン</t>
    </rPh>
    <rPh sb="218" eb="220">
      <t>ヘイセイ</t>
    </rPh>
    <rPh sb="222" eb="224">
      <t>ネンド</t>
    </rPh>
    <rPh sb="226" eb="228">
      <t>レイワ</t>
    </rPh>
    <rPh sb="229" eb="231">
      <t>ネンド</t>
    </rPh>
    <rPh sb="236" eb="238">
      <t>ジキ</t>
    </rPh>
    <rPh sb="249" eb="251">
      <t>ケイカク</t>
    </rPh>
    <rPh sb="252" eb="254">
      <t>サクテイ</t>
    </rPh>
    <rPh sb="262" eb="264">
      <t>レイワ</t>
    </rPh>
    <rPh sb="265" eb="266">
      <t>ネン</t>
    </rPh>
    <rPh sb="267" eb="268">
      <t>ガツ</t>
    </rPh>
    <rPh sb="270" eb="272">
      <t>チホウ</t>
    </rPh>
    <rPh sb="272" eb="274">
      <t>コウエイ</t>
    </rPh>
    <rPh sb="274" eb="276">
      <t>キギョウ</t>
    </rPh>
    <rPh sb="276" eb="277">
      <t>ホウ</t>
    </rPh>
    <rPh sb="278" eb="280">
      <t>イチブ</t>
    </rPh>
    <rPh sb="280" eb="282">
      <t>テキヨウ</t>
    </rPh>
    <rPh sb="283" eb="285">
      <t>カイシ</t>
    </rPh>
    <rPh sb="285" eb="287">
      <t>ヨテイ</t>
    </rPh>
    <rPh sb="293" eb="296">
      <t>ジゾクテキ</t>
    </rPh>
    <rPh sb="297" eb="300">
      <t>ゲスイドウ</t>
    </rPh>
    <rPh sb="300" eb="302">
      <t>ケイエイ</t>
    </rPh>
    <rPh sb="309" eb="311">
      <t>ヘイセイ</t>
    </rPh>
    <rPh sb="313" eb="314">
      <t>ネン</t>
    </rPh>
    <rPh sb="314" eb="315">
      <t>ド</t>
    </rPh>
    <rPh sb="316" eb="318">
      <t>サクテイ</t>
    </rPh>
    <rPh sb="320" eb="323">
      <t>マルガメシ</t>
    </rPh>
    <rPh sb="323" eb="326">
      <t>ゲスイドウ</t>
    </rPh>
    <rPh sb="326" eb="328">
      <t>ジギョウ</t>
    </rPh>
    <rPh sb="328" eb="330">
      <t>ケイエイ</t>
    </rPh>
    <rPh sb="330" eb="332">
      <t>センリャク</t>
    </rPh>
    <rPh sb="333" eb="335">
      <t>ミナオ</t>
    </rPh>
    <rPh sb="337" eb="338">
      <t>オコナ</t>
    </rPh>
    <rPh sb="340" eb="342">
      <t>テキセイ</t>
    </rPh>
    <rPh sb="343" eb="346">
      <t>ゲスイドウ</t>
    </rPh>
    <rPh sb="346" eb="349">
      <t>シヨウリョウ</t>
    </rPh>
    <rPh sb="349" eb="351">
      <t>スイジュン</t>
    </rPh>
    <rPh sb="352" eb="354">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</si>
</sst>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quot;-&quot;">
                  <c:v>0.1</c:v>
                </c:pt>
                <c:pt idx="4" formatCode="#,##0.00;&quot;△&quot;#,##0.00;&quot;-&quot;">
                  <c:v>0.08</c:v>
                </c:pt>
              </c:numCache>
            </c:numRef>
          </c:val>
          <c:extLst>
            <c:ext xmlns:c16="http://schemas.microsoft.com/office/drawing/2014/chart" uri="{C3380CC4-5D6E-409C-BE32-E72D297353CC}">
              <c16:uniqueId val="{00000000-E265-402D-A520-0D23298C460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c:ext xmlns:c16="http://schemas.microsoft.com/office/drawing/2014/chart" uri="{C3380CC4-5D6E-409C-BE32-E72D297353CC}">
              <c16:uniqueId val="{00000001-E265-402D-A520-0D23298C460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59.77</c:v>
                </c:pt>
                <c:pt idx="1">
                  <c:v>59.51</c:v>
                </c:pt>
                <c:pt idx="2">
                  <c:v>59.02</c:v>
                </c:pt>
                <c:pt idx="3">
                  <c:v>57.93</c:v>
                </c:pt>
                <c:pt idx="4">
                  <c:v>57.98</c:v>
                </c:pt>
              </c:numCache>
            </c:numRef>
          </c:val>
          <c:extLst>
            <c:ext xmlns:c16="http://schemas.microsoft.com/office/drawing/2014/chart" uri="{C3380CC4-5D6E-409C-BE32-E72D297353CC}">
              <c16:uniqueId val="{00000000-926A-40A8-BD71-73FCDE95212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c:ext xmlns:c16="http://schemas.microsoft.com/office/drawing/2014/chart" uri="{C3380CC4-5D6E-409C-BE32-E72D297353CC}">
              <c16:uniqueId val="{00000001-926A-40A8-BD71-73FCDE95212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95.05</c:v>
                </c:pt>
                <c:pt idx="1">
                  <c:v>94.27</c:v>
                </c:pt>
                <c:pt idx="2">
                  <c:v>93.28</c:v>
                </c:pt>
                <c:pt idx="3">
                  <c:v>96.07</c:v>
                </c:pt>
                <c:pt idx="4">
                  <c:v>96.24</c:v>
                </c:pt>
              </c:numCache>
            </c:numRef>
          </c:val>
          <c:extLst>
            <c:ext xmlns:c16="http://schemas.microsoft.com/office/drawing/2014/chart" uri="{C3380CC4-5D6E-409C-BE32-E72D297353CC}">
              <c16:uniqueId val="{00000000-8764-4379-A4F5-487B9C4B922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c:ext xmlns:c16="http://schemas.microsoft.com/office/drawing/2014/chart" uri="{C3380CC4-5D6E-409C-BE32-E72D297353CC}">
              <c16:uniqueId val="{00000001-8764-4379-A4F5-487B9C4B922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92.75</c:v>
                </c:pt>
                <c:pt idx="1">
                  <c:v>92.36</c:v>
                </c:pt>
                <c:pt idx="2">
                  <c:v>92.06</c:v>
                </c:pt>
                <c:pt idx="3">
                  <c:v>92.43</c:v>
                </c:pt>
                <c:pt idx="4">
                  <c:v>91.64</c:v>
                </c:pt>
              </c:numCache>
            </c:numRef>
          </c:val>
          <c:extLst>
            <c:ext xmlns:c16="http://schemas.microsoft.com/office/drawing/2014/chart" uri="{C3380CC4-5D6E-409C-BE32-E72D297353CC}">
              <c16:uniqueId val="{00000000-4AF8-49EA-8ED3-7C7A8EF6C33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F8-49EA-8ED3-7C7A8EF6C33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53-4EFF-AA09-49483D0420B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53-4EFF-AA09-49483D0420B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D0-49F6-808B-AD36E222E30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D0-49F6-808B-AD36E222E30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91-4B0C-B015-3A7DEF8B30F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91-4B0C-B015-3A7DEF8B30F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05-4BE2-9F72-D4C38DA98E9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05-4BE2-9F72-D4C38DA98E9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653.62</c:v>
                </c:pt>
                <c:pt idx="1">
                  <c:v>624.79999999999995</c:v>
                </c:pt>
                <c:pt idx="2">
                  <c:v>605.9</c:v>
                </c:pt>
                <c:pt idx="3">
                  <c:v>642.91</c:v>
                </c:pt>
                <c:pt idx="4">
                  <c:v>677.84</c:v>
                </c:pt>
              </c:numCache>
            </c:numRef>
          </c:val>
          <c:extLst>
            <c:ext xmlns:c16="http://schemas.microsoft.com/office/drawing/2014/chart" uri="{C3380CC4-5D6E-409C-BE32-E72D297353CC}">
              <c16:uniqueId val="{00000000-F559-4686-BFC6-C0B8322CBF1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c:ext xmlns:c16="http://schemas.microsoft.com/office/drawing/2014/chart" uri="{C3380CC4-5D6E-409C-BE32-E72D297353CC}">
              <c16:uniqueId val="{00000001-F559-4686-BFC6-C0B8322CBF1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103.95</c:v>
                </c:pt>
                <c:pt idx="1">
                  <c:v>103.05</c:v>
                </c:pt>
                <c:pt idx="2">
                  <c:v>108.49</c:v>
                </c:pt>
                <c:pt idx="3">
                  <c:v>104.94</c:v>
                </c:pt>
                <c:pt idx="4">
                  <c:v>97.41</c:v>
                </c:pt>
              </c:numCache>
            </c:numRef>
          </c:val>
          <c:extLst>
            <c:ext xmlns:c16="http://schemas.microsoft.com/office/drawing/2014/chart" uri="{C3380CC4-5D6E-409C-BE32-E72D297353CC}">
              <c16:uniqueId val="{00000000-1DD0-4F71-B757-2B996D87D8A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c:ext xmlns:c16="http://schemas.microsoft.com/office/drawing/2014/chart" uri="{C3380CC4-5D6E-409C-BE32-E72D297353CC}">
              <c16:uniqueId val="{00000001-1DD0-4F71-B757-2B996D87D8A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155.08000000000001</c:v>
                </c:pt>
                <c:pt idx="1">
                  <c:v>158.88999999999999</c:v>
                </c:pt>
                <c:pt idx="2">
                  <c:v>151.97</c:v>
                </c:pt>
                <c:pt idx="3">
                  <c:v>156.88999999999999</c:v>
                </c:pt>
                <c:pt idx="4">
                  <c:v>168.64</c:v>
                </c:pt>
              </c:numCache>
            </c:numRef>
          </c:val>
          <c:extLst>
            <c:ext xmlns:c16="http://schemas.microsoft.com/office/drawing/2014/chart" uri="{C3380CC4-5D6E-409C-BE32-E72D297353CC}">
              <c16:uniqueId val="{00000000-167C-4736-9E20-83D728FDACF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c:ext xmlns:c16="http://schemas.microsoft.com/office/drawing/2014/chart" uri="{C3380CC4-5D6E-409C-BE32-E72D297353CC}">
              <c16:uniqueId val="{00000001-167C-4736-9E20-83D728FDACF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7" zoomScaleNormal="100" workbookViewId="0">
      <selection activeCell="BH88" sqref="BH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香川県　丸亀市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Bd1</v>
      </c>
      <c r="X8" s="77"/>
      <c r="Y8" s="77"/>
      <c r="Z8" s="77"/>
      <c r="AA8" s="77"/>
      <c r="AB8" s="77"/>
      <c r="AC8" s="77"/>
      <c r="AD8" s="78" t="str">
        <f>データ!$M$6</f>
        <v>非設置</v>
      </c>
      <c r="AE8" s="78"/>
      <c r="AF8" s="78"/>
      <c r="AG8" s="78"/>
      <c r="AH8" s="78"/>
      <c r="AI8" s="78"/>
      <c r="AJ8" s="78"/>
      <c r="AK8" s="3"/>
      <c r="AL8" s="74">
        <f>データ!S6</f>
        <v>113066</v>
      </c>
      <c r="AM8" s="74"/>
      <c r="AN8" s="74"/>
      <c r="AO8" s="74"/>
      <c r="AP8" s="74"/>
      <c r="AQ8" s="74"/>
      <c r="AR8" s="74"/>
      <c r="AS8" s="74"/>
      <c r="AT8" s="73">
        <f>データ!T6</f>
        <v>111.83</v>
      </c>
      <c r="AU8" s="73"/>
      <c r="AV8" s="73"/>
      <c r="AW8" s="73"/>
      <c r="AX8" s="73"/>
      <c r="AY8" s="73"/>
      <c r="AZ8" s="73"/>
      <c r="BA8" s="73"/>
      <c r="BB8" s="73">
        <f>データ!U6</f>
        <v>1011.05</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40.71</v>
      </c>
      <c r="Q10" s="73"/>
      <c r="R10" s="73"/>
      <c r="S10" s="73"/>
      <c r="T10" s="73"/>
      <c r="U10" s="73"/>
      <c r="V10" s="73"/>
      <c r="W10" s="73">
        <f>データ!Q6</f>
        <v>71.23</v>
      </c>
      <c r="X10" s="73"/>
      <c r="Y10" s="73"/>
      <c r="Z10" s="73"/>
      <c r="AA10" s="73"/>
      <c r="AB10" s="73"/>
      <c r="AC10" s="73"/>
      <c r="AD10" s="74">
        <f>データ!R6</f>
        <v>2365</v>
      </c>
      <c r="AE10" s="74"/>
      <c r="AF10" s="74"/>
      <c r="AG10" s="74"/>
      <c r="AH10" s="74"/>
      <c r="AI10" s="74"/>
      <c r="AJ10" s="74"/>
      <c r="AK10" s="2"/>
      <c r="AL10" s="74">
        <f>データ!V6</f>
        <v>45938</v>
      </c>
      <c r="AM10" s="74"/>
      <c r="AN10" s="74"/>
      <c r="AO10" s="74"/>
      <c r="AP10" s="74"/>
      <c r="AQ10" s="74"/>
      <c r="AR10" s="74"/>
      <c r="AS10" s="74"/>
      <c r="AT10" s="73">
        <f>データ!W6</f>
        <v>15.88</v>
      </c>
      <c r="AU10" s="73"/>
      <c r="AV10" s="73"/>
      <c r="AW10" s="73"/>
      <c r="AX10" s="73"/>
      <c r="AY10" s="73"/>
      <c r="AZ10" s="73"/>
      <c r="BA10" s="73"/>
      <c r="BB10" s="73">
        <f>データ!X6</f>
        <v>2892.82</v>
      </c>
      <c r="BC10" s="73"/>
      <c r="BD10" s="73"/>
      <c r="BE10" s="73"/>
      <c r="BF10" s="73"/>
      <c r="BG10" s="73"/>
      <c r="BH10" s="73"/>
      <c r="BI10" s="73"/>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DgkYPKJaL1l6hcSbxMrAH1R/KvVzOywynifvO0WnoOTnCYWzt4+C5A8QM/ZH62WX1+wJbRjVTjPvh/BcyxBHKw==" saltValue="++cCl17wxrMSqyA4CgnGW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372021</v>
      </c>
      <c r="D6" s="33">
        <f t="shared" si="3"/>
        <v>47</v>
      </c>
      <c r="E6" s="33">
        <f t="shared" si="3"/>
        <v>17</v>
      </c>
      <c r="F6" s="33">
        <f t="shared" si="3"/>
        <v>1</v>
      </c>
      <c r="G6" s="33">
        <f t="shared" si="3"/>
        <v>0</v>
      </c>
      <c r="H6" s="33" t="str">
        <f t="shared" si="3"/>
        <v>香川県　丸亀市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40.71</v>
      </c>
      <c r="Q6" s="34">
        <f t="shared" si="3"/>
        <v>71.23</v>
      </c>
      <c r="R6" s="34">
        <f t="shared" si="3"/>
        <v>2365</v>
      </c>
      <c r="S6" s="34">
        <f t="shared" si="3"/>
        <v>113066</v>
      </c>
      <c r="T6" s="34">
        <f t="shared" si="3"/>
        <v>111.83</v>
      </c>
      <c r="U6" s="34">
        <f t="shared" si="3"/>
        <v>1011.05</v>
      </c>
      <c r="V6" s="34">
        <f t="shared" si="3"/>
        <v>45938</v>
      </c>
      <c r="W6" s="34">
        <f t="shared" si="3"/>
        <v>15.88</v>
      </c>
      <c r="X6" s="34">
        <f t="shared" si="3"/>
        <v>2892.82</v>
      </c>
      <c r="Y6" s="35">
        <f>IF(Y7="",NA(),Y7)</f>
        <v>92.75</v>
      </c>
      <c r="Z6" s="35">
        <f t="shared" ref="Z6:AH6" si="4">IF(Z7="",NA(),Z7)</f>
        <v>92.36</v>
      </c>
      <c r="AA6" s="35">
        <f t="shared" si="4"/>
        <v>92.06</v>
      </c>
      <c r="AB6" s="35">
        <f t="shared" si="4"/>
        <v>92.43</v>
      </c>
      <c r="AC6" s="35">
        <f t="shared" si="4"/>
        <v>91.64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653.62</v>
      </c>
      <c r="BG6" s="35">
        <f t="shared" ref="BG6:BO6" si="7">IF(BG7="",NA(),BG7)</f>
        <v>624.79999999999995</v>
      </c>
      <c r="BH6" s="35">
        <f t="shared" si="7"/>
        <v>605.9</v>
      </c>
      <c r="BI6" s="35">
        <f t="shared" si="7"/>
        <v>642.91</v>
      </c>
      <c r="BJ6" s="35">
        <f t="shared" si="7"/>
        <v>677.84</v>
      </c>
      <c r="BK6" s="35">
        <f t="shared" si="7"/>
        <v>854.16</v>
      </c>
      <c r="BL6" s="35">
        <f t="shared" si="7"/>
        <v>848.31</v>
      </c>
      <c r="BM6" s="35">
        <f t="shared" si="7"/>
        <v>774.99</v>
      </c>
      <c r="BN6" s="35">
        <f t="shared" si="7"/>
        <v>799.41</v>
      </c>
      <c r="BO6" s="35">
        <f t="shared" si="7"/>
        <v>820.36</v>
      </c>
      <c r="BP6" s="34" t="str">
        <f>IF(BP7="","",IF(BP7="-","【-】","【"&amp;SUBSTITUTE(TEXT(BP7,"#,##0.00"),"-","△")&amp;"】"))</f>
        <v>【682.78】</v>
      </c>
      <c r="BQ6" s="35">
        <f>IF(BQ7="",NA(),BQ7)</f>
        <v>103.95</v>
      </c>
      <c r="BR6" s="35">
        <f t="shared" ref="BR6:BZ6" si="8">IF(BR7="",NA(),BR7)</f>
        <v>103.05</v>
      </c>
      <c r="BS6" s="35">
        <f t="shared" si="8"/>
        <v>108.49</v>
      </c>
      <c r="BT6" s="35">
        <f t="shared" si="8"/>
        <v>104.94</v>
      </c>
      <c r="BU6" s="35">
        <f t="shared" si="8"/>
        <v>97.41</v>
      </c>
      <c r="BV6" s="35">
        <f t="shared" si="8"/>
        <v>93.13</v>
      </c>
      <c r="BW6" s="35">
        <f t="shared" si="8"/>
        <v>94.38</v>
      </c>
      <c r="BX6" s="35">
        <f t="shared" si="8"/>
        <v>96.57</v>
      </c>
      <c r="BY6" s="35">
        <f t="shared" si="8"/>
        <v>96.54</v>
      </c>
      <c r="BZ6" s="35">
        <f t="shared" si="8"/>
        <v>95.4</v>
      </c>
      <c r="CA6" s="34" t="str">
        <f>IF(CA7="","",IF(CA7="-","【-】","【"&amp;SUBSTITUTE(TEXT(CA7,"#,##0.00"),"-","△")&amp;"】"))</f>
        <v>【100.91】</v>
      </c>
      <c r="CB6" s="35">
        <f>IF(CB7="",NA(),CB7)</f>
        <v>155.08000000000001</v>
      </c>
      <c r="CC6" s="35">
        <f t="shared" ref="CC6:CK6" si="9">IF(CC7="",NA(),CC7)</f>
        <v>158.88999999999999</v>
      </c>
      <c r="CD6" s="35">
        <f t="shared" si="9"/>
        <v>151.97</v>
      </c>
      <c r="CE6" s="35">
        <f t="shared" si="9"/>
        <v>156.88999999999999</v>
      </c>
      <c r="CF6" s="35">
        <f t="shared" si="9"/>
        <v>168.64</v>
      </c>
      <c r="CG6" s="35">
        <f t="shared" si="9"/>
        <v>167.97</v>
      </c>
      <c r="CH6" s="35">
        <f t="shared" si="9"/>
        <v>165.45</v>
      </c>
      <c r="CI6" s="35">
        <f t="shared" si="9"/>
        <v>161.54</v>
      </c>
      <c r="CJ6" s="35">
        <f t="shared" si="9"/>
        <v>162.81</v>
      </c>
      <c r="CK6" s="35">
        <f t="shared" si="9"/>
        <v>163.19999999999999</v>
      </c>
      <c r="CL6" s="34" t="str">
        <f>IF(CL7="","",IF(CL7="-","【-】","【"&amp;SUBSTITUTE(TEXT(CL7,"#,##0.00"),"-","△")&amp;"】"))</f>
        <v>【136.86】</v>
      </c>
      <c r="CM6" s="35">
        <f>IF(CM7="",NA(),CM7)</f>
        <v>59.77</v>
      </c>
      <c r="CN6" s="35">
        <f t="shared" ref="CN6:CV6" si="10">IF(CN7="",NA(),CN7)</f>
        <v>59.51</v>
      </c>
      <c r="CO6" s="35">
        <f t="shared" si="10"/>
        <v>59.02</v>
      </c>
      <c r="CP6" s="35">
        <f t="shared" si="10"/>
        <v>57.93</v>
      </c>
      <c r="CQ6" s="35">
        <f t="shared" si="10"/>
        <v>57.98</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95.05</v>
      </c>
      <c r="CY6" s="35">
        <f t="shared" ref="CY6:DG6" si="11">IF(CY7="",NA(),CY7)</f>
        <v>94.27</v>
      </c>
      <c r="CZ6" s="35">
        <f t="shared" si="11"/>
        <v>93.28</v>
      </c>
      <c r="DA6" s="35">
        <f t="shared" si="11"/>
        <v>96.07</v>
      </c>
      <c r="DB6" s="35">
        <f t="shared" si="11"/>
        <v>96.24</v>
      </c>
      <c r="DC6" s="35">
        <f t="shared" si="11"/>
        <v>91.11</v>
      </c>
      <c r="DD6" s="35">
        <f t="shared" si="11"/>
        <v>91.44</v>
      </c>
      <c r="DE6" s="35">
        <f t="shared" si="11"/>
        <v>91.76</v>
      </c>
      <c r="DF6" s="35">
        <f t="shared" si="11"/>
        <v>92.3</v>
      </c>
      <c r="DG6" s="35">
        <f t="shared" si="11"/>
        <v>92.55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0.1</v>
      </c>
      <c r="EI6" s="35">
        <f t="shared" si="14"/>
        <v>0.08</v>
      </c>
      <c r="EJ6" s="35">
        <f t="shared" si="14"/>
        <v>0.1</v>
      </c>
      <c r="EK6" s="35">
        <f t="shared" si="14"/>
        <v>0.27</v>
      </c>
      <c r="EL6" s="35">
        <f t="shared" si="14"/>
        <v>0.17</v>
      </c>
      <c r="EM6" s="35">
        <f t="shared" si="14"/>
        <v>0.13</v>
      </c>
      <c r="EN6" s="35">
        <f t="shared" si="14"/>
        <v>0.1</v>
      </c>
      <c r="EO6" s="34" t="str">
        <f>IF(EO7="","",IF(EO7="-","【-】","【"&amp;SUBSTITUTE(TEXT(EO7,"#,##0.00"),"-","△")&amp;"】"))</f>
        <v>【0.23】</v>
      </c>
    </row>
    <row r="7" spans="1:145" s="36" customFormat="1" x14ac:dyDescent="0.15">
      <c r="A7" s="28"/>
      <c r="B7" s="37">
        <v>2018</v>
      </c>
      <c r="C7" s="37">
        <v>372021</v>
      </c>
      <c r="D7" s="37">
        <v>47</v>
      </c>
      <c r="E7" s="37">
        <v>17</v>
      </c>
      <c r="F7" s="37">
        <v>1</v>
      </c>
      <c r="G7" s="37">
        <v>0</v>
      </c>
      <c r="H7" s="37" t="s">
        <v>98</v>
      </c>
      <c r="I7" s="37" t="s">
        <v>99</v>
      </c>
      <c r="J7" s="37" t="s">
        <v>100</v>
      </c>
      <c r="K7" s="37" t="s">
        <v>101</v>
      </c>
      <c r="L7" s="37" t="s">
        <v>102</v>
      </c>
      <c r="M7" s="37" t="s">
        <v>103</v>
      </c>
      <c r="N7" s="38" t="s">
        <v>104</v>
      </c>
      <c r="O7" s="38" t="s">
        <v>105</v>
      </c>
      <c r="P7" s="38">
        <v>40.71</v>
      </c>
      <c r="Q7" s="38">
        <v>71.23</v>
      </c>
      <c r="R7" s="38">
        <v>2365</v>
      </c>
      <c r="S7" s="38">
        <v>113066</v>
      </c>
      <c r="T7" s="38">
        <v>111.83</v>
      </c>
      <c r="U7" s="38">
        <v>1011.05</v>
      </c>
      <c r="V7" s="38">
        <v>45938</v>
      </c>
      <c r="W7" s="38">
        <v>15.88</v>
      </c>
      <c r="X7" s="38">
        <v>2892.82</v>
      </c>
      <c r="Y7" s="38">
        <v>92.75</v>
      </c>
      <c r="Z7" s="38">
        <v>92.36</v>
      </c>
      <c r="AA7" s="38">
        <v>92.06</v>
      </c>
      <c r="AB7" s="38">
        <v>92.43</v>
      </c>
      <c r="AC7" s="38">
        <v>91.64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653.62</v>
      </c>
      <c r="BG7" s="38">
        <v>624.79999999999995</v>
      </c>
      <c r="BH7" s="38">
        <v>605.9</v>
      </c>
      <c r="BI7" s="38">
        <v>642.91</v>
      </c>
      <c r="BJ7" s="38">
        <v>677.84</v>
      </c>
      <c r="BK7" s="38">
        <v>854.16</v>
      </c>
      <c r="BL7" s="38">
        <v>848.31</v>
      </c>
      <c r="BM7" s="38">
        <v>774.99</v>
      </c>
      <c r="BN7" s="38">
        <v>799.41</v>
      </c>
      <c r="BO7" s="38">
        <v>820.36</v>
      </c>
      <c r="BP7" s="38">
        <v>682.78</v>
      </c>
      <c r="BQ7" s="38">
        <v>103.95</v>
      </c>
      <c r="BR7" s="38">
        <v>103.05</v>
      </c>
      <c r="BS7" s="38">
        <v>108.49</v>
      </c>
      <c r="BT7" s="38">
        <v>104.94</v>
      </c>
      <c r="BU7" s="38">
        <v>97.41</v>
      </c>
      <c r="BV7" s="38">
        <v>93.13</v>
      </c>
      <c r="BW7" s="38">
        <v>94.38</v>
      </c>
      <c r="BX7" s="38">
        <v>96.57</v>
      </c>
      <c r="BY7" s="38">
        <v>96.54</v>
      </c>
      <c r="BZ7" s="38">
        <v>95.4</v>
      </c>
      <c r="CA7" s="38">
        <v>100.91</v>
      </c>
      <c r="CB7" s="38">
        <v>155.08000000000001</v>
      </c>
      <c r="CC7" s="38">
        <v>158.88999999999999</v>
      </c>
      <c r="CD7" s="38">
        <v>151.97</v>
      </c>
      <c r="CE7" s="38">
        <v>156.88999999999999</v>
      </c>
      <c r="CF7" s="38">
        <v>168.64</v>
      </c>
      <c r="CG7" s="38">
        <v>167.97</v>
      </c>
      <c r="CH7" s="38">
        <v>165.45</v>
      </c>
      <c r="CI7" s="38">
        <v>161.54</v>
      </c>
      <c r="CJ7" s="38">
        <v>162.81</v>
      </c>
      <c r="CK7" s="38">
        <v>163.19999999999999</v>
      </c>
      <c r="CL7" s="38">
        <v>136.86000000000001</v>
      </c>
      <c r="CM7" s="38">
        <v>59.77</v>
      </c>
      <c r="CN7" s="38">
        <v>59.51</v>
      </c>
      <c r="CO7" s="38">
        <v>59.02</v>
      </c>
      <c r="CP7" s="38">
        <v>57.93</v>
      </c>
      <c r="CQ7" s="38">
        <v>57.98</v>
      </c>
      <c r="CR7" s="38">
        <v>64.87</v>
      </c>
      <c r="CS7" s="38">
        <v>65.62</v>
      </c>
      <c r="CT7" s="38">
        <v>64.67</v>
      </c>
      <c r="CU7" s="38">
        <v>64.959999999999994</v>
      </c>
      <c r="CV7" s="38">
        <v>65.040000000000006</v>
      </c>
      <c r="CW7" s="38">
        <v>58.98</v>
      </c>
      <c r="CX7" s="38">
        <v>95.05</v>
      </c>
      <c r="CY7" s="38">
        <v>94.27</v>
      </c>
      <c r="CZ7" s="38">
        <v>93.28</v>
      </c>
      <c r="DA7" s="38">
        <v>96.07</v>
      </c>
      <c r="DB7" s="38">
        <v>96.24</v>
      </c>
      <c r="DC7" s="38">
        <v>91.11</v>
      </c>
      <c r="DD7" s="38">
        <v>91.44</v>
      </c>
      <c r="DE7" s="38">
        <v>91.76</v>
      </c>
      <c r="DF7" s="38">
        <v>92.3</v>
      </c>
      <c r="DG7" s="38">
        <v>92.55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0.1</v>
      </c>
      <c r="EI7" s="38">
        <v>0.08</v>
      </c>
      <c r="EJ7" s="38">
        <v>0.1</v>
      </c>
      <c r="EK7" s="38">
        <v>0.27</v>
      </c>
      <c r="EL7" s="38">
        <v>0.17</v>
      </c>
      <c r="EM7" s="38">
        <v>0.13</v>
      </c>
      <c r="EN7" s="38">
        <v>0.1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丸亀市</cp:lastModifiedBy>
  <cp:lastPrinted>2020-02-19T02:20:57Z</cp:lastPrinted>
  <dcterms:created xsi:type="dcterms:W3CDTF">2019-12-05T05:07:05Z</dcterms:created>
  <dcterms:modified xsi:type="dcterms:W3CDTF">2020-02-19T02:21:08Z</dcterms:modified>
  <cp:category/>
</cp:coreProperties>
</file>