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下水道課\▲下水道課(H28.4～）\△業務担当\経営戦略\経営比較分析表\R1\H30決算　経営比較分析表\"/>
    </mc:Choice>
  </mc:AlternateContent>
  <workbookProtection workbookAlgorithmName="SHA-512" workbookHashValue="Ncqs43VwuFxRsxFIyTZYddovpgj++F+DKt0BUpCGBVrkWj8C87LWAoJvKVxdNl1W83b70lp4k23YajaYFHdhFA==" workbookSaltValue="/kAO5A0EhfKNVo7JsuAK8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<sst xmlns="http://schemas.openxmlformats.org/spreadsheetml/2006/main" count="233" uniqueCount="112">
  <si>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</si>
  <si>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</si>
  <si>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</si>
  <si>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</si>
  <si>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</si>
  <si>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</si>
  <si>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</si>
  <si>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</si>
  <si>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</si>
  <si>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</si>
  <si>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</si>
  <si>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</si>
  <si>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</si>
  <si>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</si>
  <si>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</si>
  <si>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</si>
  <si>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</si>
  <si>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</si>
  <si>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</si>
  <si>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</si>
  <si>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</si>
  <si>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</si>
  <si>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</si>
  <si>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</si>
  <si>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</si>
  <si>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</si>
  <si>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</si>
  <si>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</si>
  <si>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</si>
  <si>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</si>
  <si>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</si>
  <si>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</si>
  <si>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</si>
  <si>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</si>
  <si>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</si>
  <si>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</si>
  <si>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</si>
  <si>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</si>
  <si>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</si>
  <si>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</si>
  <si>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</si>
  <si>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</si>
  <si>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</si>
  <si>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</si>
  <si>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</si>
  <si>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</si>
  <si>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</si>
  <si>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</si>
  <si>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</si>
  <si>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</si>
  <si>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</si>
  <si>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</si>
  <si>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</si>
  <si>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</si>
  <si>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</si>
  <si>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</si>
  <si>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</si>
  <si>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</si>
  <si>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</si>
  <si>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</si>
  <si>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</si>
  <si>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</si>
  <si>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</si>
  <si>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</si>
  <si>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</si>
  <si>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</si>
  <si>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</si>
  <si>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</si>
  <si>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</si>
  <si>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</si>
  <si>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</si>
  <si>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</si>
  <si>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</si>
  <si>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</si>
  <si>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</si>
  <si>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</si>
  <si>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</si>
  <si>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</si>
  <si>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</si>
  <si>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</si>
  <si>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</si>
  <si>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</si>
  <si>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</si>
  <si>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</si>
  <si>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</si>
  <si>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</si>
  <si>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</si>
  <si>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</si>
  <si>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</si>
  <si>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</si>
  <si>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</si>
  <si>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</si>
  <si>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</si>
  <si>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</si>
  <si>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</si>
  <si>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</si>
  <si>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丸亀市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</si>
  <si>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</si>
  <si>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</si>
  <si>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</si>
  <si>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</si>
  <si>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</si>
  <si>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</si>
  <si>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</si>
  <si>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</si>
  <si>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</si>
  <si>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</si>
  <si>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</si>
  <si>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</si>
  <si>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してから比較的新しいため、建設改良費は、主に事業計画に基づく管渠の新設工事を見込んでいる。中讃流域下水道へ接続しており、独自で終末処理場を持っていないことから、維持管理費用や建設費用が低く抑えられており、経費回収率や汚水処理原価は類似団体平均値より良好である。しかし、経費回収率は平成29年度から100％を下回っている。今後は有収水量の減少により使用料収入が減り、さらに経費回収率が低下すると考えられる。
　令和2年4月から地方公営企業法の一部適用を開始予定であるため、持続的な下水道経営ができるよう、平成28年度に策定した丸亀市下水道事業経営戦略の見直しを行い、適正な下水道使用料水準を検討していく。</t>
    <rPh sb="172" eb="174">
      <t>ゲンショウ</t>
    </rPh>
    <rPh sb="177" eb="180">
      <t>シヨウリョウ</t>
    </rPh>
    <rPh sb="180" eb="182">
      <t>シュウニュウ</t>
    </rPh>
    <rPh sb="183" eb="184">
      <t>ヘ</t>
    </rPh>
    <rPh sb="189" eb="191">
      <t>ケイヒ</t>
    </rPh>
    <rPh sb="191" eb="193">
      <t>カイシュウ</t>
    </rPh>
    <rPh sb="193" eb="194">
      <t>リツ</t>
    </rPh>
    <rPh sb="195" eb="197">
      <t>テイカ</t>
    </rPh>
    <rPh sb="208" eb="210">
      <t>レイワ</t>
    </rPh>
    <rPh sb="211" eb="212">
      <t>ネン</t>
    </rPh>
    <rPh sb="213" eb="214">
      <t>ガツ</t>
    </rPh>
    <rPh sb="216" eb="218">
      <t>チホウ</t>
    </rPh>
    <rPh sb="218" eb="220">
      <t>コウエイ</t>
    </rPh>
    <rPh sb="220" eb="222">
      <t>キギョウ</t>
    </rPh>
    <rPh sb="222" eb="223">
      <t>ホウ</t>
    </rPh>
    <rPh sb="224" eb="226">
      <t>イチブ</t>
    </rPh>
    <rPh sb="226" eb="228">
      <t>テキヨウ</t>
    </rPh>
    <rPh sb="229" eb="231">
      <t>カイシ</t>
    </rPh>
    <rPh sb="231" eb="233">
      <t>ヨテイ</t>
    </rPh>
    <rPh sb="239" eb="242">
      <t>ジゾクテキ</t>
    </rPh>
    <rPh sb="243" eb="246">
      <t>ゲスイドウ</t>
    </rPh>
    <rPh sb="246" eb="248">
      <t>ケイエイ</t>
    </rPh>
    <rPh sb="255" eb="257">
      <t>ヘイセイ</t>
    </rPh>
    <rPh sb="259" eb="261">
      <t>ネンド</t>
    </rPh>
    <rPh sb="262" eb="264">
      <t>サクテイ</t>
    </rPh>
    <rPh sb="266" eb="269">
      <t>マルガメシ</t>
    </rPh>
    <rPh sb="269" eb="272">
      <t>ゲスイドウ</t>
    </rPh>
    <rPh sb="272" eb="274">
      <t>ジギョウ</t>
    </rPh>
    <rPh sb="274" eb="276">
      <t>ケイエイ</t>
    </rPh>
    <rPh sb="276" eb="278">
      <t>センリャク</t>
    </rPh>
    <rPh sb="279" eb="281">
      <t>ミナオ</t>
    </rPh>
    <rPh sb="283" eb="284">
      <t>オコナ</t>
    </rPh>
    <rPh sb="286" eb="288">
      <t>テキセイ</t>
    </rPh>
    <rPh sb="289" eb="292">
      <t>ゲスイドウ</t>
    </rPh>
    <rPh sb="292" eb="295">
      <t>シヨウリョウ</t>
    </rPh>
    <rPh sb="295" eb="297">
      <t>スイジュン</t>
    </rPh>
    <rPh sb="298" eb="300">
      <t>ケントウ</t>
    </rPh>
    <phoneticPr fontId="4"/>
  </si>
  <si>
    <r>
      <t>③供用開始してから約20年と比較的新しいことから、管渠更生は実施しておらず、管渠改善率は0％となっている</t>
    </r>
    <r>
      <rPr>
        <sz val="11"/>
        <rFont val="ＭＳ ゴシック"/>
        <family val="3"/>
        <charset val="128"/>
      </rPr>
      <t>。</t>
    </r>
    <r>
      <rPr>
        <sz val="11"/>
        <color theme="1"/>
        <rFont val="ＭＳ ゴシック"/>
        <family val="3"/>
        <charset val="128"/>
      </rPr>
      <t xml:space="preserve">
 今後も事業計画に基づき、管渠の新設工事を行っていく予定である。</t>
    </r>
    <rPh sb="14" eb="17">
      <t>ヒカクテキ</t>
    </rPh>
    <rPh sb="38" eb="40">
      <t>カンキョ</t>
    </rPh>
    <rPh sb="40" eb="42">
      <t>カイゼン</t>
    </rPh>
    <rPh sb="42" eb="43">
      <t>リツ</t>
    </rPh>
    <phoneticPr fontId="4"/>
  </si>
  <si>
    <t>①収益的収支比率は、約83～84％で増減を繰り返しているが、平成30年度は、主に企業債償還金の増により昨年度よりさらに低下している。
④企業債残高対事業規模比率は、類似団体平均値よりも低く、使用料収入に対する企業債残高の割合は減少傾向にある。
⑤経費回収率は、平成30年度は約97％であり、昨年度よりさらに低下している。企業債償還金の増により汚水処理費用が増加したこと等が主な要因である。
⑥汚水処理原価は、主に企業債償還金の増により汚水処理費用が増加したことから、昨年度より増加している。
⑦施設利用率については、中讃流域下水道へ接続しているため、終末処理場を有しておらず、該当する指標がない。
⑧水洗化率は、3ヵ年（平成28年度～平成30年度）の水洗化促進活動計画に基づき、各戸への訪問等、確実な事業実施により、昨年度よりやや上昇した。今後も継続的に下水道への接続をお願いしていく。</t>
    <rPh sb="30" eb="32">
      <t>ヘイセイ</t>
    </rPh>
    <rPh sb="38" eb="39">
      <t>オモ</t>
    </rPh>
    <rPh sb="98" eb="100">
      <t>シュウニュウ</t>
    </rPh>
    <rPh sb="130" eb="132">
      <t>ヘイセイ</t>
    </rPh>
    <rPh sb="134" eb="136">
      <t>ネンド</t>
    </rPh>
    <rPh sb="145" eb="148">
      <t>サクネンド</t>
    </rPh>
    <rPh sb="153" eb="155">
      <t>テイカ</t>
    </rPh>
    <rPh sb="160" eb="162">
      <t>キギョウ</t>
    </rPh>
    <rPh sb="162" eb="163">
      <t>サイ</t>
    </rPh>
    <rPh sb="163" eb="165">
      <t>ショウカン</t>
    </rPh>
    <rPh sb="165" eb="166">
      <t>キン</t>
    </rPh>
    <rPh sb="167" eb="168">
      <t>ゾウ</t>
    </rPh>
    <rPh sb="178" eb="180">
      <t>ゾウカ</t>
    </rPh>
    <rPh sb="184" eb="185">
      <t>ナド</t>
    </rPh>
    <rPh sb="186" eb="187">
      <t>オモ</t>
    </rPh>
    <rPh sb="188" eb="190">
      <t>ヨウイン</t>
    </rPh>
    <rPh sb="204" eb="205">
      <t>オモ</t>
    </rPh>
    <rPh sb="206" eb="208">
      <t>キギョウ</t>
    </rPh>
    <rPh sb="208" eb="209">
      <t>サイ</t>
    </rPh>
    <rPh sb="224" eb="226">
      <t>ゾウカ</t>
    </rPh>
    <rPh sb="233" eb="236">
      <t>サクネンド</t>
    </rPh>
    <rPh sb="238" eb="240">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</si>
</sst>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94-41DE-A3E9-6893210D80E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3D94-41DE-A3E9-6893210D80E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96-4C31-B045-F9A5261B127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8496-4C31-B045-F9A5261B127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87.53</c:v>
                </c:pt>
                <c:pt idx="1">
                  <c:v>86.44</c:v>
                </c:pt>
                <c:pt idx="2">
                  <c:v>87.57</c:v>
                </c:pt>
                <c:pt idx="3">
                  <c:v>86.72</c:v>
                </c:pt>
                <c:pt idx="4">
                  <c:v>86.96</c:v>
                </c:pt>
              </c:numCache>
            </c:numRef>
          </c:val>
          <c:extLst>
            <c:ext xmlns:c16="http://schemas.microsoft.com/office/drawing/2014/chart" uri="{C3380CC4-5D6E-409C-BE32-E72D297353CC}">
              <c16:uniqueId val="{00000000-E483-4D09-B983-1FA26F191CB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E483-4D09-B983-1FA26F191CB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84.37</c:v>
                </c:pt>
                <c:pt idx="1">
                  <c:v>83.5</c:v>
                </c:pt>
                <c:pt idx="2">
                  <c:v>84.48</c:v>
                </c:pt>
                <c:pt idx="3">
                  <c:v>83.42</c:v>
                </c:pt>
                <c:pt idx="4">
                  <c:v>82.25</c:v>
                </c:pt>
              </c:numCache>
            </c:numRef>
          </c:val>
          <c:extLst>
            <c:ext xmlns:c16="http://schemas.microsoft.com/office/drawing/2014/chart" uri="{C3380CC4-5D6E-409C-BE32-E72D297353CC}">
              <c16:uniqueId val="{00000000-C4A2-423A-BF51-6455B1FF731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A2-423A-BF51-6455B1FF731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55-4AA2-9509-A9EE0527D06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55-4AA2-9509-A9EE0527D06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A7-46E3-995F-AA749A74B40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A7-46E3-995F-AA749A74B40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72-460E-A437-65EE5635821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72-460E-A437-65EE5635821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8A-48F0-90B5-38CEF91D185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8A-48F0-90B5-38CEF91D185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1249.21</c:v>
                </c:pt>
                <c:pt idx="1">
                  <c:v>1157.27</c:v>
                </c:pt>
                <c:pt idx="2">
                  <c:v>1127.19</c:v>
                </c:pt>
                <c:pt idx="3">
                  <c:v>1054.0899999999999</c:v>
                </c:pt>
                <c:pt idx="4">
                  <c:v>1035.24</c:v>
                </c:pt>
              </c:numCache>
            </c:numRef>
          </c:val>
          <c:extLst>
            <c:ext xmlns:c16="http://schemas.microsoft.com/office/drawing/2014/chart" uri="{C3380CC4-5D6E-409C-BE32-E72D297353CC}">
              <c16:uniqueId val="{00000000-6CE6-4361-BDD3-57D9D40B339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6CE6-4361-BDD3-57D9D40B339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100.39</c:v>
                </c:pt>
                <c:pt idx="1">
                  <c:v>100.42</c:v>
                </c:pt>
                <c:pt idx="2">
                  <c:v>100.3</c:v>
                </c:pt>
                <c:pt idx="3">
                  <c:v>99.17</c:v>
                </c:pt>
                <c:pt idx="4">
                  <c:v>97.2</c:v>
                </c:pt>
              </c:numCache>
            </c:numRef>
          </c:val>
          <c:extLst>
            <c:ext xmlns:c16="http://schemas.microsoft.com/office/drawing/2014/chart" uri="{C3380CC4-5D6E-409C-BE32-E72D297353CC}">
              <c16:uniqueId val="{00000000-58B1-4459-A53A-FA82ADCB4E7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58B1-4459-A53A-FA82ADCB4E7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150.08000000000001</c:v>
                </c:pt>
                <c:pt idx="1">
                  <c:v>151.97</c:v>
                </c:pt>
                <c:pt idx="2">
                  <c:v>152.75</c:v>
                </c:pt>
                <c:pt idx="3">
                  <c:v>152.27000000000001</c:v>
                </c:pt>
                <c:pt idx="4">
                  <c:v>159.13999999999999</c:v>
                </c:pt>
              </c:numCache>
            </c:numRef>
          </c:val>
          <c:extLst>
            <c:ext xmlns:c16="http://schemas.microsoft.com/office/drawing/2014/chart" uri="{C3380CC4-5D6E-409C-BE32-E72D297353CC}">
              <c16:uniqueId val="{00000000-A57D-4C77-A0F0-D66801F7BC7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A57D-4C77-A0F0-D66801F7BC7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香川県　丸亀市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113066</v>
      </c>
      <c r="AM8" s="50"/>
      <c r="AN8" s="50"/>
      <c r="AO8" s="50"/>
      <c r="AP8" s="50"/>
      <c r="AQ8" s="50"/>
      <c r="AR8" s="50"/>
      <c r="AS8" s="50"/>
      <c r="AT8" s="45">
        <f>データ!T6</f>
        <v>111.83</v>
      </c>
      <c r="AU8" s="45"/>
      <c r="AV8" s="45"/>
      <c r="AW8" s="45"/>
      <c r="AX8" s="45"/>
      <c r="AY8" s="45"/>
      <c r="AZ8" s="45"/>
      <c r="BA8" s="45"/>
      <c r="BB8" s="45">
        <f>データ!U6</f>
        <v>1011.05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3.24</v>
      </c>
      <c r="Q10" s="45"/>
      <c r="R10" s="45"/>
      <c r="S10" s="45"/>
      <c r="T10" s="45"/>
      <c r="U10" s="45"/>
      <c r="V10" s="45"/>
      <c r="W10" s="45">
        <f>データ!Q6</f>
        <v>90.91</v>
      </c>
      <c r="X10" s="45"/>
      <c r="Y10" s="45"/>
      <c r="Z10" s="45"/>
      <c r="AA10" s="45"/>
      <c r="AB10" s="45"/>
      <c r="AC10" s="45"/>
      <c r="AD10" s="50">
        <f>データ!R6</f>
        <v>2365</v>
      </c>
      <c r="AE10" s="50"/>
      <c r="AF10" s="50"/>
      <c r="AG10" s="50"/>
      <c r="AH10" s="50"/>
      <c r="AI10" s="50"/>
      <c r="AJ10" s="50"/>
      <c r="AK10" s="2"/>
      <c r="AL10" s="50">
        <f>データ!V6</f>
        <v>3658</v>
      </c>
      <c r="AM10" s="50"/>
      <c r="AN10" s="50"/>
      <c r="AO10" s="50"/>
      <c r="AP10" s="50"/>
      <c r="AQ10" s="50"/>
      <c r="AR10" s="50"/>
      <c r="AS10" s="50"/>
      <c r="AT10" s="45">
        <f>データ!W6</f>
        <v>1.34</v>
      </c>
      <c r="AU10" s="45"/>
      <c r="AV10" s="45"/>
      <c r="AW10" s="45"/>
      <c r="AX10" s="45"/>
      <c r="AY10" s="45"/>
      <c r="AZ10" s="45"/>
      <c r="BA10" s="45"/>
      <c r="BB10" s="45">
        <f>データ!X6</f>
        <v>2729.85</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111</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109</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VAR5W1IauoYOkKftUoC6IA0O5Lvb67pMatlB0UaZgSwGU2pS1L21aFUaIgdwcIhUkT2IZ0bxX7UJSmiYv/m8/g==" saltValue="8U3wv8Vcnf4oRNOB3+NUe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8" t="s">
        <v>53</v>
      </c>
      <c r="I3" s="89"/>
      <c r="J3" s="89"/>
      <c r="K3" s="89"/>
      <c r="L3" s="89"/>
      <c r="M3" s="89"/>
      <c r="N3" s="89"/>
      <c r="O3" s="89"/>
      <c r="P3" s="89"/>
      <c r="Q3" s="89"/>
      <c r="R3" s="89"/>
      <c r="S3" s="89"/>
      <c r="T3" s="89"/>
      <c r="U3" s="89"/>
      <c r="V3" s="89"/>
      <c r="W3" s="89"/>
      <c r="X3" s="90"/>
      <c r="Y3" s="94" t="s">
        <v>54</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28</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8" t="s">
        <v>55</v>
      </c>
      <c r="B4" s="30"/>
      <c r="C4" s="30"/>
      <c r="D4" s="30"/>
      <c r="E4" s="30"/>
      <c r="F4" s="30"/>
      <c r="G4" s="30"/>
      <c r="H4" s="91"/>
      <c r="I4" s="92"/>
      <c r="J4" s="92"/>
      <c r="K4" s="92"/>
      <c r="L4" s="92"/>
      <c r="M4" s="92"/>
      <c r="N4" s="92"/>
      <c r="O4" s="92"/>
      <c r="P4" s="92"/>
      <c r="Q4" s="92"/>
      <c r="R4" s="92"/>
      <c r="S4" s="92"/>
      <c r="T4" s="92"/>
      <c r="U4" s="92"/>
      <c r="V4" s="92"/>
      <c r="W4" s="92"/>
      <c r="X4" s="93"/>
      <c r="Y4" s="87" t="s">
        <v>56</v>
      </c>
      <c r="Z4" s="87"/>
      <c r="AA4" s="87"/>
      <c r="AB4" s="87"/>
      <c r="AC4" s="87"/>
      <c r="AD4" s="87"/>
      <c r="AE4" s="87"/>
      <c r="AF4" s="87"/>
      <c r="AG4" s="87"/>
      <c r="AH4" s="87"/>
      <c r="AI4" s="87"/>
      <c r="AJ4" s="87" t="s">
        <v>57</v>
      </c>
      <c r="AK4" s="87"/>
      <c r="AL4" s="87"/>
      <c r="AM4" s="87"/>
      <c r="AN4" s="87"/>
      <c r="AO4" s="87"/>
      <c r="AP4" s="87"/>
      <c r="AQ4" s="87"/>
      <c r="AR4" s="87"/>
      <c r="AS4" s="87"/>
      <c r="AT4" s="87"/>
      <c r="AU4" s="87" t="s">
        <v>58</v>
      </c>
      <c r="AV4" s="87"/>
      <c r="AW4" s="87"/>
      <c r="AX4" s="87"/>
      <c r="AY4" s="87"/>
      <c r="AZ4" s="87"/>
      <c r="BA4" s="87"/>
      <c r="BB4" s="87"/>
      <c r="BC4" s="87"/>
      <c r="BD4" s="87"/>
      <c r="BE4" s="87"/>
      <c r="BF4" s="87" t="s">
        <v>59</v>
      </c>
      <c r="BG4" s="87"/>
      <c r="BH4" s="87"/>
      <c r="BI4" s="87"/>
      <c r="BJ4" s="87"/>
      <c r="BK4" s="87"/>
      <c r="BL4" s="87"/>
      <c r="BM4" s="87"/>
      <c r="BN4" s="87"/>
      <c r="BO4" s="87"/>
      <c r="BP4" s="87"/>
      <c r="BQ4" s="87" t="s">
        <v>60</v>
      </c>
      <c r="BR4" s="87"/>
      <c r="BS4" s="87"/>
      <c r="BT4" s="87"/>
      <c r="BU4" s="87"/>
      <c r="BV4" s="87"/>
      <c r="BW4" s="87"/>
      <c r="BX4" s="87"/>
      <c r="BY4" s="87"/>
      <c r="BZ4" s="87"/>
      <c r="CA4" s="87"/>
      <c r="CB4" s="87" t="s">
        <v>61</v>
      </c>
      <c r="CC4" s="87"/>
      <c r="CD4" s="87"/>
      <c r="CE4" s="87"/>
      <c r="CF4" s="87"/>
      <c r="CG4" s="87"/>
      <c r="CH4" s="87"/>
      <c r="CI4" s="87"/>
      <c r="CJ4" s="87"/>
      <c r="CK4" s="87"/>
      <c r="CL4" s="87"/>
      <c r="CM4" s="87" t="s">
        <v>62</v>
      </c>
      <c r="CN4" s="87"/>
      <c r="CO4" s="87"/>
      <c r="CP4" s="87"/>
      <c r="CQ4" s="87"/>
      <c r="CR4" s="87"/>
      <c r="CS4" s="87"/>
      <c r="CT4" s="87"/>
      <c r="CU4" s="87"/>
      <c r="CV4" s="87"/>
      <c r="CW4" s="87"/>
      <c r="CX4" s="87" t="s">
        <v>63</v>
      </c>
      <c r="CY4" s="87"/>
      <c r="CZ4" s="87"/>
      <c r="DA4" s="87"/>
      <c r="DB4" s="87"/>
      <c r="DC4" s="87"/>
      <c r="DD4" s="87"/>
      <c r="DE4" s="87"/>
      <c r="DF4" s="87"/>
      <c r="DG4" s="87"/>
      <c r="DH4" s="87"/>
      <c r="DI4" s="87" t="s">
        <v>64</v>
      </c>
      <c r="DJ4" s="87"/>
      <c r="DK4" s="87"/>
      <c r="DL4" s="87"/>
      <c r="DM4" s="87"/>
      <c r="DN4" s="87"/>
      <c r="DO4" s="87"/>
      <c r="DP4" s="87"/>
      <c r="DQ4" s="87"/>
      <c r="DR4" s="87"/>
      <c r="DS4" s="87"/>
      <c r="DT4" s="87" t="s">
        <v>65</v>
      </c>
      <c r="DU4" s="87"/>
      <c r="DV4" s="87"/>
      <c r="DW4" s="87"/>
      <c r="DX4" s="87"/>
      <c r="DY4" s="87"/>
      <c r="DZ4" s="87"/>
      <c r="EA4" s="87"/>
      <c r="EB4" s="87"/>
      <c r="EC4" s="87"/>
      <c r="ED4" s="87"/>
      <c r="EE4" s="87" t="s">
        <v>66</v>
      </c>
      <c r="EF4" s="87"/>
      <c r="EG4" s="87"/>
      <c r="EH4" s="87"/>
      <c r="EI4" s="87"/>
      <c r="EJ4" s="87"/>
      <c r="EK4" s="87"/>
      <c r="EL4" s="87"/>
      <c r="EM4" s="87"/>
      <c r="EN4" s="87"/>
      <c r="EO4" s="87"/>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372021</v>
      </c>
      <c r="D6" s="33">
        <f t="shared" si="3"/>
        <v>47</v>
      </c>
      <c r="E6" s="33">
        <f t="shared" si="3"/>
        <v>17</v>
      </c>
      <c r="F6" s="33">
        <f t="shared" si="3"/>
        <v>4</v>
      </c>
      <c r="G6" s="33">
        <f t="shared" si="3"/>
        <v>0</v>
      </c>
      <c r="H6" s="33" t="str">
        <f t="shared" si="3"/>
        <v>香川県　丸亀市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3.24</v>
      </c>
      <c r="Q6" s="34">
        <f t="shared" si="3"/>
        <v>90.91</v>
      </c>
      <c r="R6" s="34">
        <f t="shared" si="3"/>
        <v>2365</v>
      </c>
      <c r="S6" s="34">
        <f t="shared" si="3"/>
        <v>113066</v>
      </c>
      <c r="T6" s="34">
        <f t="shared" si="3"/>
        <v>111.83</v>
      </c>
      <c r="U6" s="34">
        <f t="shared" si="3"/>
        <v>1011.05</v>
      </c>
      <c r="V6" s="34">
        <f t="shared" si="3"/>
        <v>3658</v>
      </c>
      <c r="W6" s="34">
        <f t="shared" si="3"/>
        <v>1.34</v>
      </c>
      <c r="X6" s="34">
        <f t="shared" si="3"/>
        <v>2729.85</v>
      </c>
      <c r="Y6" s="35">
        <f>IF(Y7="",NA(),Y7)</f>
        <v>84.37</v>
      </c>
      <c r="Z6" s="35">
        <f t="shared" ref="Z6:AH6" si="4">IF(Z7="",NA(),Z7)</f>
        <v>83.5</v>
      </c>
      <c r="AA6" s="35">
        <f t="shared" si="4"/>
        <v>84.48</v>
      </c>
      <c r="AB6" s="35">
        <f t="shared" si="4"/>
        <v>83.42</v>
      </c>
      <c r="AC6" s="35">
        <f t="shared" si="4"/>
        <v>82.25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1249.21</v>
      </c>
      <c r="BG6" s="35">
        <f t="shared" ref="BG6:BO6" si="7">IF(BG7="",NA(),BG7)</f>
        <v>1157.27</v>
      </c>
      <c r="BH6" s="35">
        <f t="shared" si="7"/>
        <v>1127.19</v>
      </c>
      <c r="BI6" s="35">
        <f t="shared" si="7"/>
        <v>1054.0899999999999</v>
      </c>
      <c r="BJ6" s="35">
        <f t="shared" si="7"/>
        <v>1035.24</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100.39</v>
      </c>
      <c r="BR6" s="35">
        <f t="shared" ref="BR6:BZ6" si="8">IF(BR7="",NA(),BR7)</f>
        <v>100.42</v>
      </c>
      <c r="BS6" s="35">
        <f t="shared" si="8"/>
        <v>100.3</v>
      </c>
      <c r="BT6" s="35">
        <f t="shared" si="8"/>
        <v>99.17</v>
      </c>
      <c r="BU6" s="35">
        <f t="shared" si="8"/>
        <v>97.2</v>
      </c>
      <c r="BV6" s="35">
        <f t="shared" si="8"/>
        <v>66.56</v>
      </c>
      <c r="BW6" s="35">
        <f t="shared" si="8"/>
        <v>66.22</v>
      </c>
      <c r="BX6" s="35">
        <f t="shared" si="8"/>
        <v>69.87</v>
      </c>
      <c r="BY6" s="35">
        <f t="shared" si="8"/>
        <v>74.3</v>
      </c>
      <c r="BZ6" s="35">
        <f t="shared" si="8"/>
        <v>72.260000000000005</v>
      </c>
      <c r="CA6" s="34" t="str">
        <f>IF(CA7="","",IF(CA7="-","【-】","【"&amp;SUBSTITUTE(TEXT(CA7,"#,##0.00"),"-","△")&amp;"】"))</f>
        <v>【74.48】</v>
      </c>
      <c r="CB6" s="35">
        <f>IF(CB7="",NA(),CB7)</f>
        <v>150.08000000000001</v>
      </c>
      <c r="CC6" s="35">
        <f t="shared" ref="CC6:CK6" si="9">IF(CC7="",NA(),CC7)</f>
        <v>151.97</v>
      </c>
      <c r="CD6" s="35">
        <f t="shared" si="9"/>
        <v>152.75</v>
      </c>
      <c r="CE6" s="35">
        <f t="shared" si="9"/>
        <v>152.27000000000001</v>
      </c>
      <c r="CF6" s="35">
        <f t="shared" si="9"/>
        <v>159.13999999999999</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87.53</v>
      </c>
      <c r="CY6" s="35">
        <f t="shared" ref="CY6:DG6" si="11">IF(CY7="",NA(),CY7)</f>
        <v>86.44</v>
      </c>
      <c r="CZ6" s="35">
        <f t="shared" si="11"/>
        <v>87.57</v>
      </c>
      <c r="DA6" s="35">
        <f t="shared" si="11"/>
        <v>86.72</v>
      </c>
      <c r="DB6" s="35">
        <f t="shared" si="11"/>
        <v>86.96</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372021</v>
      </c>
      <c r="D7" s="37">
        <v>47</v>
      </c>
      <c r="E7" s="37">
        <v>17</v>
      </c>
      <c r="F7" s="37">
        <v>4</v>
      </c>
      <c r="G7" s="37">
        <v>0</v>
      </c>
      <c r="H7" s="37" t="s">
        <v>96</v>
      </c>
      <c r="I7" s="37" t="s">
        <v>97</v>
      </c>
      <c r="J7" s="37" t="s">
        <v>98</v>
      </c>
      <c r="K7" s="37" t="s">
        <v>99</v>
      </c>
      <c r="L7" s="37" t="s">
        <v>100</v>
      </c>
      <c r="M7" s="37" t="s">
        <v>101</v>
      </c>
      <c r="N7" s="38" t="s">
        <v>102</v>
      </c>
      <c r="O7" s="38" t="s">
        <v>103</v>
      </c>
      <c r="P7" s="38">
        <v>3.24</v>
      </c>
      <c r="Q7" s="38">
        <v>90.91</v>
      </c>
      <c r="R7" s="38">
        <v>2365</v>
      </c>
      <c r="S7" s="38">
        <v>113066</v>
      </c>
      <c r="T7" s="38">
        <v>111.83</v>
      </c>
      <c r="U7" s="38">
        <v>1011.05</v>
      </c>
      <c r="V7" s="38">
        <v>3658</v>
      </c>
      <c r="W7" s="38">
        <v>1.34</v>
      </c>
      <c r="X7" s="38">
        <v>2729.85</v>
      </c>
      <c r="Y7" s="38">
        <v>84.37</v>
      </c>
      <c r="Z7" s="38">
        <v>83.5</v>
      </c>
      <c r="AA7" s="38">
        <v>84.48</v>
      </c>
      <c r="AB7" s="38">
        <v>83.42</v>
      </c>
      <c r="AC7" s="38">
        <v>82.25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1249.21</v>
      </c>
      <c r="BG7" s="38">
        <v>1157.27</v>
      </c>
      <c r="BH7" s="38">
        <v>1127.19</v>
      </c>
      <c r="BI7" s="38">
        <v>1054.0899999999999</v>
      </c>
      <c r="BJ7" s="38">
        <v>1035.24</v>
      </c>
      <c r="BK7" s="38">
        <v>1436</v>
      </c>
      <c r="BL7" s="38">
        <v>1434.89</v>
      </c>
      <c r="BM7" s="38">
        <v>1298.9100000000001</v>
      </c>
      <c r="BN7" s="38">
        <v>1243.71</v>
      </c>
      <c r="BO7" s="38">
        <v>1194.1500000000001</v>
      </c>
      <c r="BP7" s="38">
        <v>1209.4000000000001</v>
      </c>
      <c r="BQ7" s="38">
        <v>100.39</v>
      </c>
      <c r="BR7" s="38">
        <v>100.42</v>
      </c>
      <c r="BS7" s="38">
        <v>100.3</v>
      </c>
      <c r="BT7" s="38">
        <v>99.17</v>
      </c>
      <c r="BU7" s="38">
        <v>97.2</v>
      </c>
      <c r="BV7" s="38">
        <v>66.56</v>
      </c>
      <c r="BW7" s="38">
        <v>66.22</v>
      </c>
      <c r="BX7" s="38">
        <v>69.87</v>
      </c>
      <c r="BY7" s="38">
        <v>74.3</v>
      </c>
      <c r="BZ7" s="38">
        <v>72.260000000000005</v>
      </c>
      <c r="CA7" s="38">
        <v>74.48</v>
      </c>
      <c r="CB7" s="38">
        <v>150.08000000000001</v>
      </c>
      <c r="CC7" s="38">
        <v>151.97</v>
      </c>
      <c r="CD7" s="38">
        <v>152.75</v>
      </c>
      <c r="CE7" s="38">
        <v>152.27000000000001</v>
      </c>
      <c r="CF7" s="38">
        <v>159.13999999999999</v>
      </c>
      <c r="CG7" s="38">
        <v>244.29</v>
      </c>
      <c r="CH7" s="38">
        <v>246.72</v>
      </c>
      <c r="CI7" s="38">
        <v>234.96</v>
      </c>
      <c r="CJ7" s="38">
        <v>221.81</v>
      </c>
      <c r="CK7" s="38">
        <v>230.02</v>
      </c>
      <c r="CL7" s="38">
        <v>219.46</v>
      </c>
      <c r="CM7" s="38" t="s">
        <v>102</v>
      </c>
      <c r="CN7" s="38" t="s">
        <v>102</v>
      </c>
      <c r="CO7" s="38" t="s">
        <v>102</v>
      </c>
      <c r="CP7" s="38" t="s">
        <v>102</v>
      </c>
      <c r="CQ7" s="38" t="s">
        <v>102</v>
      </c>
      <c r="CR7" s="38">
        <v>43.58</v>
      </c>
      <c r="CS7" s="38">
        <v>41.35</v>
      </c>
      <c r="CT7" s="38">
        <v>42.9</v>
      </c>
      <c r="CU7" s="38">
        <v>43.36</v>
      </c>
      <c r="CV7" s="38">
        <v>42.56</v>
      </c>
      <c r="CW7" s="38">
        <v>42.82</v>
      </c>
      <c r="CX7" s="38">
        <v>87.53</v>
      </c>
      <c r="CY7" s="38">
        <v>86.44</v>
      </c>
      <c r="CZ7" s="38">
        <v>87.57</v>
      </c>
      <c r="DA7" s="38">
        <v>86.72</v>
      </c>
      <c r="DB7" s="38">
        <v>86.96</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丸亀市</cp:lastModifiedBy>
  <cp:lastPrinted>2020-02-19T02:12:23Z</cp:lastPrinted>
  <dcterms:created xsi:type="dcterms:W3CDTF">2019-12-05T05:14:19Z</dcterms:created>
  <dcterms:modified xsi:type="dcterms:W3CDTF">2020-02-19T02:12:26Z</dcterms:modified>
  <cp:category/>
</cp:coreProperties>
</file>