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経営比較分析表\R2\R1決算　経営比較分析表\"/>
    </mc:Choice>
  </mc:AlternateContent>
  <workbookProtection workbookAlgorithmName="SHA-512" workbookHashValue="OlWcp2tj3TZCkPUL2c7Btxv6TpFJio0wgOmx0PjqdZGvJ9xWWhFAtBG8urX2OL0v5o78qWnwTid8AmV2gPyvOQ==" workbookSaltValue="rm/L+rQFsC55Ox0taMnUD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<sst xmlns="http://schemas.openxmlformats.org/spreadsheetml/2006/main" count="236" uniqueCount="121">
  <si>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</si>
  <si>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</si>
  <si>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</si>
  <si>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</si>
  <si>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</si>
  <si>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</si>
  <si>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</si>
  <si>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</si>
  <si>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</si>
  <si>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</si>
  <si>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</si>
  <si>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</si>
  <si>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</si>
  <si>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</si>
  <si>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</si>
  <si>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</si>
  <si>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</si>
  <si>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</si>
  <si>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</si>
  <si>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</si>
  <si>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</si>
  <si>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</si>
  <si>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</si>
  <si>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</si>
  <si>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</si>
  <si>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</si>
  <si>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</si>
  <si>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</si>
  <si>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</si>
  <si>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</si>
  <si>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</si>
  <si>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</si>
  <si>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</si>
  <si>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</si>
  <si>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</si>
  <si>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</si>
  <si>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</si>
  <si>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</si>
  <si>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</si>
  <si>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</si>
  <si>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</si>
  <si>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</si>
  <si>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</si>
  <si>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</si>
  <si>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</si>
  <si>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</si>
  <si>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</si>
  <si>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</si>
  <si>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</si>
  <si>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</si>
  <si>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</si>
  <si>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</si>
  <si>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</si>
  <si>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</si>
  <si>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</si>
  <si>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</si>
  <si>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</si>
  <si>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</si>
  <si>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</si>
  <si>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</si>
  <si>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</si>
  <si>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</si>
  <si>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</si>
  <si>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</si>
  <si>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</si>
  <si>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</si>
  <si>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</si>
  <si>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</si>
  <si>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</si>
  <si>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</si>
  <si>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</si>
  <si>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</si>
  <si>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</si>
  <si>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</si>
  <si>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</si>
  <si>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</si>
  <si>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</si>
  <si>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</si>
  <si>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</si>
  <si>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</si>
  <si>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</si>
  <si>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</si>
  <si>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</si>
  <si>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</si>
  <si>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</si>
  <si>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</si>
  <si>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</si>
  <si>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</si>
  <si>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</si>
  <si>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</si>
  <si>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</si>
  <si>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</si>
  <si>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</si>
  <si>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</si>
  <si>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</si>
  <si>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</si>
  <si>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</si>
  <si>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</si>
  <si>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</si>
  <si>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</si>
  <si>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</si>
  <si>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</si>
  <si>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</si>
  <si>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</si>
  <si>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</si>
  <si>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</si>
  <si>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</si>
  <si>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</si>
  <si>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</si>
  <si>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</si>
  <si>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</si>
  <si>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</si>
  <si>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</si>
  <si>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</si>
  <si>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</si>
  <si>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</si>
  <si>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</si>
  <si>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</si>
  <si>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①収益的収支比率は、支払利息等の減による総費用の減少により、昨年度より上昇し、92.79％となっている。
④企業債残高対事業規模比率は上昇傾向にあり、使用料収入に対する企業債残高の割合は依然高いが、類似団体平均値よりは低く抑えられている。
⑤経費回収率は、使用料収入と汚水処理費用のいずれも減少し、昨年度と同率の97.41％である。
⑥汚水処理原価は、汚水処理費用の減少率が有収水量の減少率を上回ったことにより、昨年度より低くなっている。
⑦施設利用率は、約55％であり、少しずつ低下している。浄化センターは、合流区域から流入する異常降水時の初期降雨の一時貯留池としても利用している。　　　　　　　　　　　　　　　　　
⑧水洗化率は、3ヵ年（令和元年度～令和3年度）の水洗化促進活動計画に基づき、各戸への訪問等、確実な事業実施により、年々上昇している。今後も継続的に下水道への接続をお願いしていく。
　令和元年度の決算としては、使用料収入、汚水処理費用ともに減少している。使用料収入については、人口減少や節水等による有収水量の減少、汚水処理費用については、支払利息等の減少が主な要因であるが、企業会計移行前の打ち切り決算による収支の減少も影響している。
</t>
    <rPh sb="10" eb="12">
      <t>シハライ</t>
    </rPh>
    <rPh sb="12" eb="14">
      <t>リソク</t>
    </rPh>
    <rPh sb="14" eb="15">
      <t>ナド</t>
    </rPh>
    <rPh sb="20" eb="23">
      <t>ソウヒヨウ</t>
    </rPh>
    <rPh sb="24" eb="26">
      <t>ゲンショウ</t>
    </rPh>
    <rPh sb="30" eb="33">
      <t>サクネンド</t>
    </rPh>
    <rPh sb="35" eb="37">
      <t>ジョウショウ</t>
    </rPh>
    <rPh sb="67" eb="69">
      <t>ジョウショウ</t>
    </rPh>
    <rPh sb="93" eb="95">
      <t>イゼン</t>
    </rPh>
    <rPh sb="128" eb="131">
      <t>シヨウリョウ</t>
    </rPh>
    <rPh sb="131" eb="133">
      <t>シュウニュウ</t>
    </rPh>
    <rPh sb="145" eb="147">
      <t>ゲンショウ</t>
    </rPh>
    <rPh sb="149" eb="152">
      <t>サクネンド</t>
    </rPh>
    <rPh sb="153" eb="155">
      <t>ドウリツ</t>
    </rPh>
    <rPh sb="183" eb="185">
      <t>ゲンショウ</t>
    </rPh>
    <rPh sb="185" eb="186">
      <t>リツ</t>
    </rPh>
    <rPh sb="187" eb="189">
      <t>ユウシュウ</t>
    </rPh>
    <rPh sb="189" eb="191">
      <t>スイリョウ</t>
    </rPh>
    <rPh sb="192" eb="194">
      <t>ゲンショウ</t>
    </rPh>
    <rPh sb="194" eb="195">
      <t>リツ</t>
    </rPh>
    <rPh sb="196" eb="198">
      <t>ウワマワ</t>
    </rPh>
    <rPh sb="211" eb="212">
      <t>ヒク</t>
    </rPh>
    <rPh sb="228" eb="229">
      <t>ヤク</t>
    </rPh>
    <rPh sb="236" eb="237">
      <t>スコ</t>
    </rPh>
    <rPh sb="240" eb="242">
      <t>テイカ</t>
    </rPh>
    <rPh sb="321" eb="323">
      <t>レイワ</t>
    </rPh>
    <rPh sb="323" eb="324">
      <t>ガン</t>
    </rPh>
    <rPh sb="327" eb="329">
      <t>レイワ</t>
    </rPh>
    <rPh sb="334" eb="337">
      <t>スイセンカ</t>
    </rPh>
    <rPh sb="337" eb="339">
      <t>ソクシン</t>
    </rPh>
    <rPh sb="339" eb="341">
      <t>カツドウ</t>
    </rPh>
    <rPh sb="341" eb="343">
      <t>ケイカク</t>
    </rPh>
    <rPh sb="344" eb="345">
      <t>モト</t>
    </rPh>
    <rPh sb="367" eb="369">
      <t>ネンネン</t>
    </rPh>
    <rPh sb="369" eb="371">
      <t>ジョウショウ</t>
    </rPh>
    <rPh sb="402" eb="404">
      <t>レイワ</t>
    </rPh>
    <rPh sb="404" eb="406">
      <t>ガンネン</t>
    </rPh>
    <rPh sb="406" eb="407">
      <t>ド</t>
    </rPh>
    <rPh sb="408" eb="410">
      <t>ケッサン</t>
    </rPh>
    <rPh sb="415" eb="418">
      <t>シヨウリョウ</t>
    </rPh>
    <rPh sb="418" eb="420">
      <t>シュウニュウ</t>
    </rPh>
    <rPh sb="421" eb="423">
      <t>オスイ</t>
    </rPh>
    <rPh sb="423" eb="425">
      <t>ショリ</t>
    </rPh>
    <rPh sb="425" eb="427">
      <t>ヒヨウ</t>
    </rPh>
    <rPh sb="430" eb="432">
      <t>ゲンショウ</t>
    </rPh>
    <rPh sb="437" eb="440">
      <t>シヨウリョウ</t>
    </rPh>
    <rPh sb="440" eb="442">
      <t>シュウニュウ</t>
    </rPh>
    <rPh sb="448" eb="450">
      <t>ジンコウ</t>
    </rPh>
    <rPh sb="450" eb="452">
      <t>ゲンショウ</t>
    </rPh>
    <rPh sb="453" eb="455">
      <t>セッスイ</t>
    </rPh>
    <rPh sb="455" eb="456">
      <t>ナド</t>
    </rPh>
    <rPh sb="459" eb="461">
      <t>ユウシュウ</t>
    </rPh>
    <rPh sb="461" eb="463">
      <t>スイリョウ</t>
    </rPh>
    <rPh sb="464" eb="466">
      <t>ゲンショウ</t>
    </rPh>
    <rPh sb="467" eb="469">
      <t>オスイ</t>
    </rPh>
    <rPh sb="469" eb="471">
      <t>ショリ</t>
    </rPh>
    <rPh sb="471" eb="473">
      <t>ヒヨウ</t>
    </rPh>
    <rPh sb="479" eb="481">
      <t>シハラ</t>
    </rPh>
    <rPh sb="481" eb="483">
      <t>リソク</t>
    </rPh>
    <rPh sb="483" eb="484">
      <t>ナド</t>
    </rPh>
    <rPh sb="485" eb="487">
      <t>ゲンショウ</t>
    </rPh>
    <rPh sb="488" eb="489">
      <t>オモ</t>
    </rPh>
    <rPh sb="490" eb="492">
      <t>ヨウイン</t>
    </rPh>
    <rPh sb="497" eb="499">
      <t>キギョウ</t>
    </rPh>
    <rPh sb="499" eb="501">
      <t>カイケイ</t>
    </rPh>
    <rPh sb="501" eb="503">
      <t>イコウ</t>
    </rPh>
    <rPh sb="505" eb="506">
      <t>ウ</t>
    </rPh>
    <rPh sb="507" eb="508">
      <t>キ</t>
    </rPh>
    <rPh sb="509" eb="511">
      <t>ケッサン</t>
    </rPh>
    <rPh sb="514" eb="516">
      <t>シュウシ</t>
    </rPh>
    <rPh sb="517" eb="519">
      <t>ゲンショウ</t>
    </rPh>
    <rPh sb="520" eb="522">
      <t>エイキョウ</t>
    </rPh>
    <phoneticPr fontId="4"/>
  </si>
  <si>
    <t>　人口減少や節水等による有収水量の減少により、使用料収入の大幅な増加が見込めない反面、老朽化した管渠や施設の長寿命化工事、新浄化センターの建設等に伴い、企業債の借り入れは増える見込みである。
　改築・更新については、令和2年度に策定したストックマネジメント計画に基づき、計画的に進めていく。
　経営については、令和2年4月から地方公営企業法の一部を適用し、企業会計に移行した。経営の安定化を図り、持続的なサービスを提供するため、使用料の改定に向けた作業を進めるとともに、平成28年度に策定した丸亀市下水道事業経営戦略の見直しを行う予定である。</t>
    <rPh sb="1" eb="3">
      <t>ジンコウ</t>
    </rPh>
    <rPh sb="3" eb="5">
      <t>ゲンショウ</t>
    </rPh>
    <rPh sb="6" eb="8">
      <t>セッスイ</t>
    </rPh>
    <rPh sb="8" eb="9">
      <t>ナド</t>
    </rPh>
    <rPh sb="12" eb="14">
      <t>ユウシュウ</t>
    </rPh>
    <rPh sb="14" eb="16">
      <t>スイリョウ</t>
    </rPh>
    <rPh sb="17" eb="19">
      <t>ゲンショウ</t>
    </rPh>
    <rPh sb="23" eb="26">
      <t>シヨウリョウ</t>
    </rPh>
    <rPh sb="26" eb="28">
      <t>シュウニュウ</t>
    </rPh>
    <rPh sb="29" eb="31">
      <t>オオハバ</t>
    </rPh>
    <rPh sb="32" eb="34">
      <t>ゾウカ</t>
    </rPh>
    <rPh sb="35" eb="37">
      <t>ミコ</t>
    </rPh>
    <rPh sb="40" eb="42">
      <t>ハンメン</t>
    </rPh>
    <rPh sb="97" eb="99">
      <t>カイチク</t>
    </rPh>
    <rPh sb="100" eb="102">
      <t>コウシン</t>
    </rPh>
    <rPh sb="114" eb="116">
      <t>サクテイ</t>
    </rPh>
    <rPh sb="128" eb="130">
      <t>ケイカク</t>
    </rPh>
    <rPh sb="131" eb="132">
      <t>モト</t>
    </rPh>
    <rPh sb="135" eb="138">
      <t>ケイカクテキ</t>
    </rPh>
    <rPh sb="139" eb="140">
      <t>スス</t>
    </rPh>
    <rPh sb="147" eb="149">
      <t>ケイエイ</t>
    </rPh>
    <rPh sb="178" eb="180">
      <t>キギョウ</t>
    </rPh>
    <rPh sb="180" eb="182">
      <t>カイケイ</t>
    </rPh>
    <rPh sb="183" eb="185">
      <t>イコウ</t>
    </rPh>
    <rPh sb="188" eb="190">
      <t>ケイエイ</t>
    </rPh>
    <rPh sb="191" eb="194">
      <t>アンテイカ</t>
    </rPh>
    <rPh sb="195" eb="196">
      <t>ハカ</t>
    </rPh>
    <rPh sb="198" eb="201">
      <t>ジゾクテキ</t>
    </rPh>
    <rPh sb="207" eb="209">
      <t>テイキョウ</t>
    </rPh>
    <rPh sb="214" eb="217">
      <t>シヨウリョウ</t>
    </rPh>
    <rPh sb="218" eb="220">
      <t>カイテイ</t>
    </rPh>
    <rPh sb="221" eb="222">
      <t>ム</t>
    </rPh>
    <rPh sb="224" eb="226">
      <t>サギョウ</t>
    </rPh>
    <rPh sb="227" eb="228">
      <t>スス</t>
    </rPh>
    <rPh sb="235" eb="237">
      <t>ヘイセイ</t>
    </rPh>
    <rPh sb="239" eb="240">
      <t>ネン</t>
    </rPh>
    <rPh sb="240" eb="241">
      <t>ド</t>
    </rPh>
    <rPh sb="242" eb="244">
      <t>サクテイ</t>
    </rPh>
    <rPh sb="246" eb="249">
      <t>マルガメシ</t>
    </rPh>
    <rPh sb="249" eb="252">
      <t>ゲスイドウ</t>
    </rPh>
    <rPh sb="252" eb="254">
      <t>ジギョウ</t>
    </rPh>
    <rPh sb="254" eb="256">
      <t>ケイエイ</t>
    </rPh>
    <rPh sb="256" eb="258">
      <t>センリャク</t>
    </rPh>
    <rPh sb="259" eb="261">
      <t>ミナオ</t>
    </rPh>
    <rPh sb="263" eb="264">
      <t>オコナ</t>
    </rPh>
    <rPh sb="265" eb="267">
      <t>ヨテイ</t>
    </rPh>
    <phoneticPr fontId="4"/>
  </si>
  <si>
    <t>③管渠改善率は、0.10％であり、例年と同水準である。平成28年度に0.33km、平成29年度に0.29km、平成30年度に0.23㎞、令和元年度に0.31kmの管渠更生を行っている。丸亀処理区は、供用開始から40年以上が経過し、老朽化が進んでいる管渠があることから、令和2年度にストックマネジメント計画を策定し、令和3年度から計画的に管渠の改築工事を進めていく。
　浄化センター及びポンプ場についても老朽化が進んでいることから、平成25年度に長寿命化計画を策定し、平成26年度から長寿命化工事に着手している。また、平成29年度からは、新浄化センターの建設工事に着手しており、令和2年度には水処理施設が完成し、汚泥処理施設の建設を進めているところである。令和2年度にストックマネジメント計画を策定し、令和3年度からは、それに基づき、計画的に改築・更新を進めていく。</t>
    <rPh sb="17" eb="19">
      <t>レイネン</t>
    </rPh>
    <rPh sb="20" eb="23">
      <t>ドウスイジュン</t>
    </rPh>
    <rPh sb="55" eb="57">
      <t>ヘイセイ</t>
    </rPh>
    <rPh sb="59" eb="61">
      <t>ネンド</t>
    </rPh>
    <rPh sb="68" eb="70">
      <t>レイワ</t>
    </rPh>
    <rPh sb="70" eb="71">
      <t>ガン</t>
    </rPh>
    <rPh sb="71" eb="72">
      <t>ネン</t>
    </rPh>
    <rPh sb="72" eb="73">
      <t>ド</t>
    </rPh>
    <rPh sb="168" eb="170">
      <t>カンキョ</t>
    </rPh>
    <rPh sb="173" eb="175">
      <t>コウジ</t>
    </rPh>
    <rPh sb="258" eb="260">
      <t>ヘイセイ</t>
    </rPh>
    <rPh sb="262" eb="263">
      <t>ネン</t>
    </rPh>
    <rPh sb="263" eb="264">
      <t>ド</t>
    </rPh>
    <rPh sb="276" eb="278">
      <t>ケンセツ</t>
    </rPh>
    <rPh sb="278" eb="280">
      <t>コウジ</t>
    </rPh>
    <rPh sb="281" eb="283">
      <t>チャクシュ</t>
    </rPh>
    <rPh sb="288" eb="290">
      <t>レイワ</t>
    </rPh>
    <rPh sb="291" eb="292">
      <t>ネン</t>
    </rPh>
    <rPh sb="292" eb="293">
      <t>ド</t>
    </rPh>
    <rPh sb="295" eb="296">
      <t>ミズ</t>
    </rPh>
    <rPh sb="296" eb="298">
      <t>ショリ</t>
    </rPh>
    <rPh sb="298" eb="300">
      <t>シセツ</t>
    </rPh>
    <rPh sb="301" eb="303">
      <t>カンセイ</t>
    </rPh>
    <rPh sb="305" eb="307">
      <t>オデイ</t>
    </rPh>
    <rPh sb="307" eb="309">
      <t>ショリ</t>
    </rPh>
    <rPh sb="309" eb="311">
      <t>シセツ</t>
    </rPh>
    <rPh sb="312" eb="314">
      <t>ケンセツ</t>
    </rPh>
    <rPh sb="315" eb="316">
      <t>スス</t>
    </rPh>
    <rPh sb="327" eb="329">
      <t>レイワ</t>
    </rPh>
    <rPh sb="330" eb="332">
      <t>ネンド</t>
    </rPh>
    <rPh sb="343" eb="345">
      <t>ケイカク</t>
    </rPh>
    <rPh sb="350" eb="35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</si>
</sst>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0.1</c:v>
                </c:pt>
                <c:pt idx="3" formatCode="#,##0.00;&quot;△&quot;#,##0.00;&quot;-&quot;">
                  <c:v>0.08</c:v>
                </c:pt>
                <c:pt idx="4" formatCode="#,##0.00;&quot;△&quot;#,##0.00;&quot;-&quot;">
                  <c:v>0.1</c:v>
                </c:pt>
              </c:numCache>
            </c:numRef>
          </c:val>
          <c:extLst>
            <c:ext xmlns:c16="http://schemas.microsoft.com/office/drawing/2014/chart" uri="{C3380CC4-5D6E-409C-BE32-E72D297353CC}">
              <c16:uniqueId val="{00000000-4B08-4165-BF7D-6B70001CAD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4B08-4165-BF7D-6B70001CAD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59.51</c:v>
                </c:pt>
                <c:pt idx="1">
                  <c:v>59.02</c:v>
                </c:pt>
                <c:pt idx="2">
                  <c:v>57.93</c:v>
                </c:pt>
                <c:pt idx="3">
                  <c:v>57.98</c:v>
                </c:pt>
                <c:pt idx="4">
                  <c:v>55.28</c:v>
                </c:pt>
              </c:numCache>
            </c:numRef>
          </c:val>
          <c:extLst>
            <c:ext xmlns:c16="http://schemas.microsoft.com/office/drawing/2014/chart" uri="{C3380CC4-5D6E-409C-BE32-E72D297353CC}">
              <c16:uniqueId val="{00000000-6DEE-4492-BD3F-D5472F6F70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6DEE-4492-BD3F-D5472F6F70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94.27</c:v>
                </c:pt>
                <c:pt idx="1">
                  <c:v>93.28</c:v>
                </c:pt>
                <c:pt idx="2">
                  <c:v>96.07</c:v>
                </c:pt>
                <c:pt idx="3">
                  <c:v>96.24</c:v>
                </c:pt>
                <c:pt idx="4">
                  <c:v>97.07</c:v>
                </c:pt>
              </c:numCache>
            </c:numRef>
          </c:val>
          <c:extLst>
            <c:ext xmlns:c16="http://schemas.microsoft.com/office/drawing/2014/chart" uri="{C3380CC4-5D6E-409C-BE32-E72D297353CC}">
              <c16:uniqueId val="{00000000-F3E7-4148-A151-48CAE947CC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F3E7-4148-A151-48CAE947CC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92.36</c:v>
                </c:pt>
                <c:pt idx="1">
                  <c:v>92.06</c:v>
                </c:pt>
                <c:pt idx="2">
                  <c:v>92.43</c:v>
                </c:pt>
                <c:pt idx="3">
                  <c:v>91.64</c:v>
                </c:pt>
                <c:pt idx="4">
                  <c:v>92.79</c:v>
                </c:pt>
              </c:numCache>
            </c:numRef>
          </c:val>
          <c:extLst>
            <c:ext xmlns:c16="http://schemas.microsoft.com/office/drawing/2014/chart" uri="{C3380CC4-5D6E-409C-BE32-E72D297353CC}">
              <c16:uniqueId val="{00000000-D231-4A39-8A26-8BB95D6EA5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31-4A39-8A26-8BB95D6EA5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F7-4CCD-9EEE-5F076A9356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F7-4CCD-9EEE-5F076A9356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77-4115-A6DC-267DA75170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77-4115-A6DC-267DA75170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6D-4C09-9DA7-A8DE753E2E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6D-4C09-9DA7-A8DE753E2E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0B-42E1-9101-F01A54229D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0B-42E1-9101-F01A54229D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624.79999999999995</c:v>
                </c:pt>
                <c:pt idx="1">
                  <c:v>605.9</c:v>
                </c:pt>
                <c:pt idx="2">
                  <c:v>642.91</c:v>
                </c:pt>
                <c:pt idx="3">
                  <c:v>677.84</c:v>
                </c:pt>
                <c:pt idx="4">
                  <c:v>684</c:v>
                </c:pt>
              </c:numCache>
            </c:numRef>
          </c:val>
          <c:extLst>
            <c:ext xmlns:c16="http://schemas.microsoft.com/office/drawing/2014/chart" uri="{C3380CC4-5D6E-409C-BE32-E72D297353CC}">
              <c16:uniqueId val="{00000000-303B-48AC-9231-8D96A919EB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303B-48AC-9231-8D96A919EB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103.05</c:v>
                </c:pt>
                <c:pt idx="1">
                  <c:v>108.49</c:v>
                </c:pt>
                <c:pt idx="2">
                  <c:v>104.94</c:v>
                </c:pt>
                <c:pt idx="3">
                  <c:v>97.41</c:v>
                </c:pt>
                <c:pt idx="4">
                  <c:v>97.41</c:v>
                </c:pt>
              </c:numCache>
            </c:numRef>
          </c:val>
          <c:extLst>
            <c:ext xmlns:c16="http://schemas.microsoft.com/office/drawing/2014/chart" uri="{C3380CC4-5D6E-409C-BE32-E72D297353CC}">
              <c16:uniqueId val="{00000000-CFBA-4940-BD8B-EC6FDD53C9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CFBA-4940-BD8B-EC6FDD53C9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158.88999999999999</c:v>
                </c:pt>
                <c:pt idx="1">
                  <c:v>151.97</c:v>
                </c:pt>
                <c:pt idx="2">
                  <c:v>156.88999999999999</c:v>
                </c:pt>
                <c:pt idx="3">
                  <c:v>168.64</c:v>
                </c:pt>
                <c:pt idx="4">
                  <c:v>156.72</c:v>
                </c:pt>
              </c:numCache>
            </c:numRef>
          </c:val>
          <c:extLst>
            <c:ext xmlns:c16="http://schemas.microsoft.com/office/drawing/2014/chart" uri="{C3380CC4-5D6E-409C-BE32-E72D297353CC}">
              <c16:uniqueId val="{00000000-D2AC-498D-B049-97CB178504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D2AC-498D-B049-97CB178504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丸亀市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112899</v>
      </c>
      <c r="AM8" s="51"/>
      <c r="AN8" s="51"/>
      <c r="AO8" s="51"/>
      <c r="AP8" s="51"/>
      <c r="AQ8" s="51"/>
      <c r="AR8" s="51"/>
      <c r="AS8" s="51"/>
      <c r="AT8" s="46">
        <f>データ!T6</f>
        <v>111.83</v>
      </c>
      <c r="AU8" s="46"/>
      <c r="AV8" s="46"/>
      <c r="AW8" s="46"/>
      <c r="AX8" s="46"/>
      <c r="AY8" s="46"/>
      <c r="AZ8" s="46"/>
      <c r="BA8" s="46"/>
      <c r="BB8" s="46">
        <f>データ!U6</f>
        <v>1009.56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40.270000000000003</v>
      </c>
      <c r="Q10" s="46"/>
      <c r="R10" s="46"/>
      <c r="S10" s="46"/>
      <c r="T10" s="46"/>
      <c r="U10" s="46"/>
      <c r="V10" s="46"/>
      <c r="W10" s="46">
        <f>データ!Q6</f>
        <v>71.83</v>
      </c>
      <c r="X10" s="46"/>
      <c r="Y10" s="46"/>
      <c r="Z10" s="46"/>
      <c r="AA10" s="46"/>
      <c r="AB10" s="46"/>
      <c r="AC10" s="46"/>
      <c r="AD10" s="51">
        <f>データ!R6</f>
        <v>2409</v>
      </c>
      <c r="AE10" s="51"/>
      <c r="AF10" s="51"/>
      <c r="AG10" s="51"/>
      <c r="AH10" s="51"/>
      <c r="AI10" s="51"/>
      <c r="AJ10" s="51"/>
      <c r="AK10" s="2"/>
      <c r="AL10" s="51">
        <f>データ!V6</f>
        <v>45379</v>
      </c>
      <c r="AM10" s="51"/>
      <c r="AN10" s="51"/>
      <c r="AO10" s="51"/>
      <c r="AP10" s="51"/>
      <c r="AQ10" s="51"/>
      <c r="AR10" s="51"/>
      <c r="AS10" s="51"/>
      <c r="AT10" s="46">
        <f>データ!W6</f>
        <v>15.91</v>
      </c>
      <c r="AU10" s="46"/>
      <c r="AV10" s="46"/>
      <c r="AW10" s="46"/>
      <c r="AX10" s="46"/>
      <c r="AY10" s="46"/>
      <c r="AZ10" s="46"/>
      <c r="BA10" s="46"/>
      <c r="BB10" s="46">
        <f>データ!X6</f>
        <v>2852.23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mMApM54PyoOogRuCy2RPPBk5eT/vvbCYY88vH0oLSdKXqf0bVZiQO7ZrDKbF8mg9zdho2eUyH531bu8CyG7owA==" saltValue="EfuhKU+oyZNorck02NK4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372021</v>
      </c>
      <c r="D6" s="33">
        <f t="shared" si="3"/>
        <v>47</v>
      </c>
      <c r="E6" s="33">
        <f t="shared" si="3"/>
        <v>17</v>
      </c>
      <c r="F6" s="33">
        <f t="shared" si="3"/>
        <v>1</v>
      </c>
      <c r="G6" s="33">
        <f t="shared" si="3"/>
        <v>0</v>
      </c>
      <c r="H6" s="33" t="str">
        <f t="shared" si="3"/>
        <v>香川県　丸亀市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40.270000000000003</v>
      </c>
      <c r="Q6" s="34">
        <f t="shared" si="3"/>
        <v>71.83</v>
      </c>
      <c r="R6" s="34">
        <f t="shared" si="3"/>
        <v>2409</v>
      </c>
      <c r="S6" s="34">
        <f t="shared" si="3"/>
        <v>112899</v>
      </c>
      <c r="T6" s="34">
        <f t="shared" si="3"/>
        <v>111.83</v>
      </c>
      <c r="U6" s="34">
        <f t="shared" si="3"/>
        <v>1009.56</v>
      </c>
      <c r="V6" s="34">
        <f t="shared" si="3"/>
        <v>45379</v>
      </c>
      <c r="W6" s="34">
        <f t="shared" si="3"/>
        <v>15.91</v>
      </c>
      <c r="X6" s="34">
        <f t="shared" si="3"/>
        <v>2852.23</v>
      </c>
      <c r="Y6" s="35">
        <f>IF(Y7="",NA(),Y7)</f>
        <v>92.36</v>
      </c>
      <c r="Z6" s="35">
        <f t="shared" ref="Z6:AH6" si="4">IF(Z7="",NA(),Z7)</f>
        <v>92.06</v>
      </c>
      <c r="AA6" s="35">
        <f t="shared" si="4"/>
        <v>92.43</v>
      </c>
      <c r="AB6" s="35">
        <f t="shared" si="4"/>
        <v>91.64</v>
      </c>
      <c r="AC6" s="35">
        <f t="shared" si="4"/>
        <v>92.79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624.79999999999995</v>
      </c>
      <c r="BG6" s="35">
        <f t="shared" ref="BG6:BO6" si="7">IF(BG7="",NA(),BG7)</f>
        <v>605.9</v>
      </c>
      <c r="BH6" s="35">
        <f t="shared" si="7"/>
        <v>642.91</v>
      </c>
      <c r="BI6" s="35">
        <f t="shared" si="7"/>
        <v>677.84</v>
      </c>
      <c r="BJ6" s="35">
        <f t="shared" si="7"/>
        <v>684</v>
      </c>
      <c r="BK6" s="35">
        <f t="shared" si="7"/>
        <v>848.31</v>
      </c>
      <c r="BL6" s="35">
        <f t="shared" si="7"/>
        <v>774.99</v>
      </c>
      <c r="BM6" s="35">
        <f t="shared" si="7"/>
        <v>799.41</v>
      </c>
      <c r="BN6" s="35">
        <f t="shared" si="7"/>
        <v>820.36</v>
      </c>
      <c r="BO6" s="35">
        <f t="shared" si="7"/>
        <v>847.44</v>
      </c>
      <c r="BP6" s="34" t="str">
        <f>IF(BP7="","",IF(BP7="-","【-】","【"&amp;SUBSTITUTE(TEXT(BP7,"#,##0.00"),"-","△")&amp;"】"))</f>
        <v>【682.51】</v>
      </c>
      <c r="BQ6" s="35">
        <f>IF(BQ7="",NA(),BQ7)</f>
        <v>103.05</v>
      </c>
      <c r="BR6" s="35">
        <f t="shared" ref="BR6:BZ6" si="8">IF(BR7="",NA(),BR7)</f>
        <v>108.49</v>
      </c>
      <c r="BS6" s="35">
        <f t="shared" si="8"/>
        <v>104.94</v>
      </c>
      <c r="BT6" s="35">
        <f t="shared" si="8"/>
        <v>97.41</v>
      </c>
      <c r="BU6" s="35">
        <f t="shared" si="8"/>
        <v>97.41</v>
      </c>
      <c r="BV6" s="35">
        <f t="shared" si="8"/>
        <v>94.38</v>
      </c>
      <c r="BW6" s="35">
        <f t="shared" si="8"/>
        <v>96.57</v>
      </c>
      <c r="BX6" s="35">
        <f t="shared" si="8"/>
        <v>96.54</v>
      </c>
      <c r="BY6" s="35">
        <f t="shared" si="8"/>
        <v>95.4</v>
      </c>
      <c r="BZ6" s="35">
        <f t="shared" si="8"/>
        <v>94.69</v>
      </c>
      <c r="CA6" s="34" t="str">
        <f>IF(CA7="","",IF(CA7="-","【-】","【"&amp;SUBSTITUTE(TEXT(CA7,"#,##0.00"),"-","△")&amp;"】"))</f>
        <v>【100.34】</v>
      </c>
      <c r="CB6" s="35">
        <f>IF(CB7="",NA(),CB7)</f>
        <v>158.88999999999999</v>
      </c>
      <c r="CC6" s="35">
        <f t="shared" ref="CC6:CK6" si="9">IF(CC7="",NA(),CC7)</f>
        <v>151.97</v>
      </c>
      <c r="CD6" s="35">
        <f t="shared" si="9"/>
        <v>156.88999999999999</v>
      </c>
      <c r="CE6" s="35">
        <f t="shared" si="9"/>
        <v>168.64</v>
      </c>
      <c r="CF6" s="35">
        <f t="shared" si="9"/>
        <v>156.72</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59.51</v>
      </c>
      <c r="CN6" s="35">
        <f t="shared" ref="CN6:CV6" si="10">IF(CN7="",NA(),CN7)</f>
        <v>59.02</v>
      </c>
      <c r="CO6" s="35">
        <f t="shared" si="10"/>
        <v>57.93</v>
      </c>
      <c r="CP6" s="35">
        <f t="shared" si="10"/>
        <v>57.98</v>
      </c>
      <c r="CQ6" s="35">
        <f t="shared" si="10"/>
        <v>55.28</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94.27</v>
      </c>
      <c r="CY6" s="35">
        <f t="shared" ref="CY6:DG6" si="11">IF(CY7="",NA(),CY7)</f>
        <v>93.28</v>
      </c>
      <c r="CZ6" s="35">
        <f t="shared" si="11"/>
        <v>96.07</v>
      </c>
      <c r="DA6" s="35">
        <f t="shared" si="11"/>
        <v>96.24</v>
      </c>
      <c r="DB6" s="35">
        <f t="shared" si="11"/>
        <v>97.07</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v>
      </c>
      <c r="EH6" s="35">
        <f t="shared" si="14"/>
        <v>0.08</v>
      </c>
      <c r="EI6" s="35">
        <f t="shared" si="14"/>
        <v>0.1</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372021</v>
      </c>
      <c r="D7" s="37">
        <v>47</v>
      </c>
      <c r="E7" s="37">
        <v>17</v>
      </c>
      <c r="F7" s="37">
        <v>1</v>
      </c>
      <c r="G7" s="37">
        <v>0</v>
      </c>
      <c r="H7" s="37" t="s">
        <v>99</v>
      </c>
      <c r="I7" s="37" t="s">
        <v>100</v>
      </c>
      <c r="J7" s="37" t="s">
        <v>101</v>
      </c>
      <c r="K7" s="37" t="s">
        <v>102</v>
      </c>
      <c r="L7" s="37" t="s">
        <v>103</v>
      </c>
      <c r="M7" s="37" t="s">
        <v>104</v>
      </c>
      <c r="N7" s="38" t="s">
        <v>105</v>
      </c>
      <c r="O7" s="38" t="s">
        <v>106</v>
      </c>
      <c r="P7" s="38">
        <v>40.270000000000003</v>
      </c>
      <c r="Q7" s="38">
        <v>71.83</v>
      </c>
      <c r="R7" s="38">
        <v>2409</v>
      </c>
      <c r="S7" s="38">
        <v>112899</v>
      </c>
      <c r="T7" s="38">
        <v>111.83</v>
      </c>
      <c r="U7" s="38">
        <v>1009.56</v>
      </c>
      <c r="V7" s="38">
        <v>45379</v>
      </c>
      <c r="W7" s="38">
        <v>15.91</v>
      </c>
      <c r="X7" s="38">
        <v>2852.23</v>
      </c>
      <c r="Y7" s="38">
        <v>92.36</v>
      </c>
      <c r="Z7" s="38">
        <v>92.06</v>
      </c>
      <c r="AA7" s="38">
        <v>92.43</v>
      </c>
      <c r="AB7" s="38">
        <v>91.64</v>
      </c>
      <c r="AC7" s="38">
        <v>92.79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624.79999999999995</v>
      </c>
      <c r="BG7" s="38">
        <v>605.9</v>
      </c>
      <c r="BH7" s="38">
        <v>642.91</v>
      </c>
      <c r="BI7" s="38">
        <v>677.84</v>
      </c>
      <c r="BJ7" s="38">
        <v>684</v>
      </c>
      <c r="BK7" s="38">
        <v>848.31</v>
      </c>
      <c r="BL7" s="38">
        <v>774.99</v>
      </c>
      <c r="BM7" s="38">
        <v>799.41</v>
      </c>
      <c r="BN7" s="38">
        <v>820.36</v>
      </c>
      <c r="BO7" s="38">
        <v>847.44</v>
      </c>
      <c r="BP7" s="38">
        <v>682.51</v>
      </c>
      <c r="BQ7" s="38">
        <v>103.05</v>
      </c>
      <c r="BR7" s="38">
        <v>108.49</v>
      </c>
      <c r="BS7" s="38">
        <v>104.94</v>
      </c>
      <c r="BT7" s="38">
        <v>97.41</v>
      </c>
      <c r="BU7" s="38">
        <v>97.41</v>
      </c>
      <c r="BV7" s="38">
        <v>94.38</v>
      </c>
      <c r="BW7" s="38">
        <v>96.57</v>
      </c>
      <c r="BX7" s="38">
        <v>96.54</v>
      </c>
      <c r="BY7" s="38">
        <v>95.4</v>
      </c>
      <c r="BZ7" s="38">
        <v>94.69</v>
      </c>
      <c r="CA7" s="38">
        <v>100.34</v>
      </c>
      <c r="CB7" s="38">
        <v>158.88999999999999</v>
      </c>
      <c r="CC7" s="38">
        <v>151.97</v>
      </c>
      <c r="CD7" s="38">
        <v>156.88999999999999</v>
      </c>
      <c r="CE7" s="38">
        <v>168.64</v>
      </c>
      <c r="CF7" s="38">
        <v>156.72</v>
      </c>
      <c r="CG7" s="38">
        <v>165.45</v>
      </c>
      <c r="CH7" s="38">
        <v>161.54</v>
      </c>
      <c r="CI7" s="38">
        <v>162.81</v>
      </c>
      <c r="CJ7" s="38">
        <v>163.19999999999999</v>
      </c>
      <c r="CK7" s="38">
        <v>159.78</v>
      </c>
      <c r="CL7" s="38">
        <v>136.15</v>
      </c>
      <c r="CM7" s="38">
        <v>59.51</v>
      </c>
      <c r="CN7" s="38">
        <v>59.02</v>
      </c>
      <c r="CO7" s="38">
        <v>57.93</v>
      </c>
      <c r="CP7" s="38">
        <v>57.98</v>
      </c>
      <c r="CQ7" s="38">
        <v>55.28</v>
      </c>
      <c r="CR7" s="38">
        <v>65.62</v>
      </c>
      <c r="CS7" s="38">
        <v>64.67</v>
      </c>
      <c r="CT7" s="38">
        <v>64.959999999999994</v>
      </c>
      <c r="CU7" s="38">
        <v>65.040000000000006</v>
      </c>
      <c r="CV7" s="38">
        <v>68.31</v>
      </c>
      <c r="CW7" s="38">
        <v>59.64</v>
      </c>
      <c r="CX7" s="38">
        <v>94.27</v>
      </c>
      <c r="CY7" s="38">
        <v>93.28</v>
      </c>
      <c r="CZ7" s="38">
        <v>96.07</v>
      </c>
      <c r="DA7" s="38">
        <v>96.24</v>
      </c>
      <c r="DB7" s="38">
        <v>97.07</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v>
      </c>
      <c r="EH7" s="38">
        <v>0.08</v>
      </c>
      <c r="EI7" s="38">
        <v>0.1</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cp:lastPrinted>2021-01-22T02:25:07Z</cp:lastPrinted>
  <dcterms:created xsi:type="dcterms:W3CDTF">2020-12-04T02:49:03Z</dcterms:created>
  <dcterms:modified xsi:type="dcterms:W3CDTF">2021-01-29T05:12:43Z</dcterms:modified>
  <cp:category/>
</cp:coreProperties>
</file>