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下水道課\▲下水道課(H28.4～）\△業務担当\経営戦略\経営比較分析表\R2\R1決算　経営比較分析表\"/>
    </mc:Choice>
  </mc:AlternateContent>
  <workbookProtection workbookAlgorithmName="SHA-512" workbookHashValue="hzl4kcDekF2nrGGiVnRXPTh6/vfJ1MNOn+MusTP0d696796xfWt6Mak5klDcKYJEnDHbCDMV4kWDrWdluF2cxw==" workbookSaltValue="qHwplnOrYIKO0iT0ZszE3Q=="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AT10" i="4" s="1"/>
  <c r="V6" i="5"/>
  <c r="U6" i="5"/>
  <c r="T6" i="5"/>
  <c r="S6" i="5"/>
  <c r="AL8" i="4" s="1"/>
  <c r="R6" i="5"/>
  <c r="Q6" i="5"/>
  <c r="P6" i="5"/>
  <c r="O6" i="5"/>
  <c r="I10" i="4" s="1"/>
  <c r="N6" i="5"/>
  <c r="M6" i="5"/>
  <c r="L6" i="5"/>
  <c r="K6" i="5"/>
  <c r="P8" i="4" s="1"/>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E86" i="4"/>
  <c r="BB10" i="4"/>
  <c r="AL10" i="4"/>
  <c r="AD10" i="4"/>
  <c r="W10" i="4"/>
  <c r="P10" i="4"/>
  <c r="B10" i="4"/>
  <c r="BB8" i="4"/>
  <c r="AT8" i="4"/>
  <c r="AD8" i="4"/>
  <c r="W8" i="4"/>
  <c r="I8" i="4"/>
  <c r="B8" i="4"/>
  <c r="B6" i="4"/>
</calcChain>
</file>

<file path=xl/sharedStrings.xml><?xml version="1.0" encoding="utf-8"?>
<sst xmlns="http://schemas.openxmlformats.org/spreadsheetml/2006/main" count="241" uniqueCount="119">
  <si>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</si>
  <si>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</si>
  <si>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</si>
  <si>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</si>
  <si>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</si>
  <si>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</si>
  <si>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</si>
  <si>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</si>
  <si>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</si>
  <si>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</si>
  <si>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</si>
  <si>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</si>
  <si>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</si>
  <si>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</si>
  <si>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</si>
  <si>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</si>
  <si>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</si>
  <si>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</si>
  <si>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</si>
  <si>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</si>
  <si>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</si>
  <si>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</si>
  <si>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</si>
  <si>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</si>
  <si>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</si>
  <si>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</si>
  <si>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</si>
  <si>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</si>
  <si>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</si>
  <si>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</si>
  <si>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</si>
  <si>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</si>
  <si>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</si>
  <si>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</si>
  <si>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</si>
  <si>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</si>
  <si>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</si>
  <si>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</si>
  <si>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</si>
  <si>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</si>
  <si>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</si>
  <si>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</si>
  <si>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</si>
  <si>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</si>
  <si>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</si>
  <si>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</si>
  <si>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</si>
  <si>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</si>
  <si>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</si>
  <si>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</si>
  <si>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</si>
  <si>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</si>
  <si>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</si>
  <si>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</si>
  <si>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</si>
  <si>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</si>
  <si>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</si>
  <si>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</si>
  <si>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</si>
  <si>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</si>
  <si>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</si>
  <si>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</si>
  <si>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</si>
  <si>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</si>
  <si>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</si>
  <si>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</si>
  <si>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</si>
  <si>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</si>
  <si>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</si>
  <si>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</si>
  <si>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</si>
  <si>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</si>
  <si>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</si>
  <si>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</si>
  <si>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</si>
  <si>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</si>
  <si>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</si>
  <si>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</si>
  <si>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</si>
  <si>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</si>
  <si>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</si>
  <si>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</si>
  <si>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</si>
  <si>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</si>
  <si>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</si>
  <si>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</si>
  <si>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</si>
  <si>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</si>
  <si>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</si>
  <si>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</si>
  <si>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</si>
  <si>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</si>
  <si>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</si>
  <si>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</si>
  <si>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</si>
  <si>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</si>
  <si>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</si>
  <si>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</si>
  <si>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香川県　丸亀市</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</si>
  <si>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</si>
  <si>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</si>
  <si>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</si>
  <si>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</si>
  <si>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</si>
  <si>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</si>
  <si>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</si>
  <si>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</si>
  <si>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</si>
  <si>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</si>
  <si>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</si>
  <si>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</si>
  <si>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</si>
  <si>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</si>
  <si>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</si>
  <si>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</si>
  <si>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</si>
  <si>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③供用開始してから約20年と比較的新しいことから、管渠更生は実施しておらず、管渠改善率は0％となっている。
 今後も事業計画に基づき、管渠の新設工事を行っていく予定である。</t>
    <rPh sb="9" eb="10">
      <t>ヤク</t>
    </rPh>
    <phoneticPr fontId="4"/>
  </si>
  <si>
    <t xml:space="preserve">①収益的収支比率は、約82％であり昨年度からほぼ横ばいとなっている。
④企業債残高対事業規模比率は、使用料収入の減少により企業債残高の割合が昨年度より上昇しているが、類似団体平均値よりは低く抑えられている。
⑤経費回収率は、96.93％であり、年々低くなっている。
⑥汚水処理原価は、汚水処理費用の減少率が有収水量の減少率を上回ったことから、昨年度より低くなっている。
⑦施設利用率については、中讃流域下水道へ接続しているため、終末処理場を有しておらず、該当する指標がない。
⑧水洗化率は、3ヵ年（令和元年度～令和3年度）の水洗化促進活動計画に基づき、各戸への訪問等を実施しているが、供用開始区域人口は増えた一方、水洗化人口が減少したことにより、昨年度より水洗化率が減少した。今後も継続的に下水道への接続をお願いしていく。
　令和元年度の決算としては、使用料収入、汚水処理費用ともに減少している。使用料収入については、人口減少や節水等による有収水量の減少、汚水処理費用については、流域下水道維持管理負担金等の減少が主な要因であるが、企業会計移行前の打ち切り決算による収支の減少も影響している。
</t>
    <rPh sb="17" eb="20">
      <t>サクネンド</t>
    </rPh>
    <rPh sb="24" eb="25">
      <t>ヨコ</t>
    </rPh>
    <rPh sb="56" eb="58">
      <t>ゲンショウ</t>
    </rPh>
    <rPh sb="70" eb="73">
      <t>サクネンド</t>
    </rPh>
    <rPh sb="75" eb="77">
      <t>ジョウショウ</t>
    </rPh>
    <rPh sb="93" eb="94">
      <t>ヒク</t>
    </rPh>
    <rPh sb="95" eb="96">
      <t>オサ</t>
    </rPh>
    <rPh sb="122" eb="124">
      <t>ネンネン</t>
    </rPh>
    <rPh sb="142" eb="144">
      <t>オスイ</t>
    </rPh>
    <rPh sb="144" eb="146">
      <t>ショリ</t>
    </rPh>
    <rPh sb="146" eb="148">
      <t>ヒヨウ</t>
    </rPh>
    <rPh sb="149" eb="152">
      <t>ゲンショウリツ</t>
    </rPh>
    <rPh sb="153" eb="155">
      <t>ユウシュウ</t>
    </rPh>
    <rPh sb="155" eb="157">
      <t>スイリョウ</t>
    </rPh>
    <rPh sb="158" eb="161">
      <t>ゲンショウリツ</t>
    </rPh>
    <rPh sb="162" eb="164">
      <t>ウワマワ</t>
    </rPh>
    <rPh sb="171" eb="174">
      <t>サクネンド</t>
    </rPh>
    <rPh sb="176" eb="177">
      <t>ヒク</t>
    </rPh>
    <rPh sb="249" eb="251">
      <t>レイワ</t>
    </rPh>
    <rPh sb="251" eb="252">
      <t>ガン</t>
    </rPh>
    <rPh sb="255" eb="257">
      <t>レイワ</t>
    </rPh>
    <rPh sb="284" eb="286">
      <t>ジッシ</t>
    </rPh>
    <rPh sb="292" eb="294">
      <t>キョウヨウ</t>
    </rPh>
    <rPh sb="294" eb="296">
      <t>カイシ</t>
    </rPh>
    <rPh sb="296" eb="298">
      <t>クイキ</t>
    </rPh>
    <rPh sb="298" eb="300">
      <t>ジンコウ</t>
    </rPh>
    <rPh sb="301" eb="302">
      <t>フ</t>
    </rPh>
    <rPh sb="304" eb="306">
      <t>イッポウ</t>
    </rPh>
    <rPh sb="307" eb="310">
      <t>スイセンカ</t>
    </rPh>
    <rPh sb="310" eb="312">
      <t>ジンコウ</t>
    </rPh>
    <rPh sb="313" eb="315">
      <t>ゲンショウ</t>
    </rPh>
    <rPh sb="323" eb="326">
      <t>サクネンド</t>
    </rPh>
    <rPh sb="328" eb="331">
      <t>スイセンカ</t>
    </rPh>
    <rPh sb="331" eb="332">
      <t>リツ</t>
    </rPh>
    <rPh sb="333" eb="335">
      <t>ゲンショウ</t>
    </rPh>
    <rPh sb="441" eb="443">
      <t>リュウイキ</t>
    </rPh>
    <rPh sb="443" eb="446">
      <t>ゲスイドウ</t>
    </rPh>
    <rPh sb="446" eb="448">
      <t>イジ</t>
    </rPh>
    <rPh sb="448" eb="450">
      <t>カンリ</t>
    </rPh>
    <rPh sb="450" eb="453">
      <t>フタンキン</t>
    </rPh>
    <rPh sb="453" eb="454">
      <t>ナド</t>
    </rPh>
    <phoneticPr fontId="4"/>
  </si>
  <si>
    <t>供用開始してから比較的新しいため、建設改良費は、主に事業計画に基づく管渠の新設工事を見込んでいる。中讃流域下水道へ接続しており、独自で終末処理場を持っていないことから、維持管理費用や建設費用が低く抑えられており、経費回収率や汚水処理原価は類似団体平均値より良好である。しかし、経費回収率は平成29年度から100％を下回っており、年々低下している。今後も有収水量の減による使用料収入の減少が予想され、さらに経費回収率が低下すると考えられる。
　令和2年4月から地方公営企業法の一部を適用し、企業会計に移行した。経営の安定化を図り、持続的なサービスを提供するため、使用料の改定に向けた作業を進めるとともに、平成28年度に策定した丸亀市下水道事業経営戦略の見直しを行う予定である。</t>
    <rPh sb="164" eb="166">
      <t>ネンネン</t>
    </rPh>
    <rPh sb="166" eb="168">
      <t>テイカ</t>
    </rPh>
    <rPh sb="191" eb="193">
      <t>ゲンショウ</t>
    </rPh>
    <rPh sb="194" eb="196">
      <t>ヨソウ</t>
    </rPh>
    <rPh sb="244" eb="246">
      <t>キギョウ</t>
    </rPh>
    <rPh sb="246" eb="248">
      <t>カイケイ</t>
    </rPh>
    <rPh sb="249" eb="251">
      <t>イコウ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</si>
</sst>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5CE-4A45-BAFA-F599A23AA101}"/>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0.09</c:v>
                </c:pt>
                <c:pt idx="2">
                  <c:v>0.09</c:v>
                </c:pt>
                <c:pt idx="3">
                  <c:v>0.13</c:v>
                </c:pt>
                <c:pt idx="4">
                  <c:v>0.36</c:v>
                </c:pt>
              </c:numCache>
            </c:numRef>
          </c:val>
          <c:smooth val="0"/>
          <c:extLst>
            <c:ext xmlns:c16="http://schemas.microsoft.com/office/drawing/2014/chart" uri="{C3380CC4-5D6E-409C-BE32-E72D297353CC}">
              <c16:uniqueId val="{00000001-05CE-4A45-BAFA-F599A23AA101}"/>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6D8-4798-A132-1C4ECA5FDAD9}"/>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41.35</c:v>
                </c:pt>
                <c:pt idx="1">
                  <c:v>42.9</c:v>
                </c:pt>
                <c:pt idx="2">
                  <c:v>43.36</c:v>
                </c:pt>
                <c:pt idx="3">
                  <c:v>42.56</c:v>
                </c:pt>
                <c:pt idx="4">
                  <c:v>42.47</c:v>
                </c:pt>
              </c:numCache>
            </c:numRef>
          </c:val>
          <c:smooth val="0"/>
          <c:extLst>
            <c:ext xmlns:c16="http://schemas.microsoft.com/office/drawing/2014/chart" uri="{C3380CC4-5D6E-409C-BE32-E72D297353CC}">
              <c16:uniqueId val="{00000001-E6D8-4798-A132-1C4ECA5FDAD9}"/>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86.44</c:v>
                </c:pt>
                <c:pt idx="1">
                  <c:v>87.57</c:v>
                </c:pt>
                <c:pt idx="2">
                  <c:v>86.72</c:v>
                </c:pt>
                <c:pt idx="3">
                  <c:v>86.96</c:v>
                </c:pt>
                <c:pt idx="4">
                  <c:v>85.55</c:v>
                </c:pt>
              </c:numCache>
            </c:numRef>
          </c:val>
          <c:extLst>
            <c:ext xmlns:c16="http://schemas.microsoft.com/office/drawing/2014/chart" uri="{C3380CC4-5D6E-409C-BE32-E72D297353CC}">
              <c16:uniqueId val="{00000000-4C41-40D6-A09E-23238B65D7FE}"/>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82.9</c:v>
                </c:pt>
                <c:pt idx="1">
                  <c:v>83.5</c:v>
                </c:pt>
                <c:pt idx="2">
                  <c:v>83.06</c:v>
                </c:pt>
                <c:pt idx="3">
                  <c:v>83.32</c:v>
                </c:pt>
                <c:pt idx="4">
                  <c:v>83.75</c:v>
                </c:pt>
              </c:numCache>
            </c:numRef>
          </c:val>
          <c:smooth val="0"/>
          <c:extLst>
            <c:ext xmlns:c16="http://schemas.microsoft.com/office/drawing/2014/chart" uri="{C3380CC4-5D6E-409C-BE32-E72D297353CC}">
              <c16:uniqueId val="{00000001-4C41-40D6-A09E-23238B65D7FE}"/>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83.5</c:v>
                </c:pt>
                <c:pt idx="1">
                  <c:v>84.48</c:v>
                </c:pt>
                <c:pt idx="2">
                  <c:v>83.42</c:v>
                </c:pt>
                <c:pt idx="3">
                  <c:v>82.25</c:v>
                </c:pt>
                <c:pt idx="4">
                  <c:v>82.1</c:v>
                </c:pt>
              </c:numCache>
            </c:numRef>
          </c:val>
          <c:extLst>
            <c:ext xmlns:c16="http://schemas.microsoft.com/office/drawing/2014/chart" uri="{C3380CC4-5D6E-409C-BE32-E72D297353CC}">
              <c16:uniqueId val="{00000000-E232-4796-9E45-30635213ED80}"/>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232-4796-9E45-30635213ED80}"/>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4C0-47F8-AF99-12BC4E5932BA}"/>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4C0-47F8-AF99-12BC4E5932BA}"/>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BDA-4EE3-9871-4CDBD0CCB378}"/>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BDA-4EE3-9871-4CDBD0CCB378}"/>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0D4-4AE2-B0C9-78A1ADC6B0AE}"/>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0D4-4AE2-B0C9-78A1ADC6B0AE}"/>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997-4E8A-BE36-2877171A8BA4}"/>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997-4E8A-BE36-2877171A8BA4}"/>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1157.27</c:v>
                </c:pt>
                <c:pt idx="1">
                  <c:v>1127.19</c:v>
                </c:pt>
                <c:pt idx="2">
                  <c:v>1054.0899999999999</c:v>
                </c:pt>
                <c:pt idx="3">
                  <c:v>1035.24</c:v>
                </c:pt>
                <c:pt idx="4">
                  <c:v>1096.72</c:v>
                </c:pt>
              </c:numCache>
            </c:numRef>
          </c:val>
          <c:extLst>
            <c:ext xmlns:c16="http://schemas.microsoft.com/office/drawing/2014/chart" uri="{C3380CC4-5D6E-409C-BE32-E72D297353CC}">
              <c16:uniqueId val="{00000000-6B83-4FCF-9F0A-AC0806F1FC44}"/>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1434.89</c:v>
                </c:pt>
                <c:pt idx="1">
                  <c:v>1298.9100000000001</c:v>
                </c:pt>
                <c:pt idx="2">
                  <c:v>1243.71</c:v>
                </c:pt>
                <c:pt idx="3">
                  <c:v>1194.1500000000001</c:v>
                </c:pt>
                <c:pt idx="4">
                  <c:v>1206.79</c:v>
                </c:pt>
              </c:numCache>
            </c:numRef>
          </c:val>
          <c:smooth val="0"/>
          <c:extLst>
            <c:ext xmlns:c16="http://schemas.microsoft.com/office/drawing/2014/chart" uri="{C3380CC4-5D6E-409C-BE32-E72D297353CC}">
              <c16:uniqueId val="{00000001-6B83-4FCF-9F0A-AC0806F1FC44}"/>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100.42</c:v>
                </c:pt>
                <c:pt idx="1">
                  <c:v>100.3</c:v>
                </c:pt>
                <c:pt idx="2">
                  <c:v>99.17</c:v>
                </c:pt>
                <c:pt idx="3">
                  <c:v>97.2</c:v>
                </c:pt>
                <c:pt idx="4">
                  <c:v>96.93</c:v>
                </c:pt>
              </c:numCache>
            </c:numRef>
          </c:val>
          <c:extLst>
            <c:ext xmlns:c16="http://schemas.microsoft.com/office/drawing/2014/chart" uri="{C3380CC4-5D6E-409C-BE32-E72D297353CC}">
              <c16:uniqueId val="{00000000-2623-4C2B-B2BC-37484574864C}"/>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66.22</c:v>
                </c:pt>
                <c:pt idx="1">
                  <c:v>69.87</c:v>
                </c:pt>
                <c:pt idx="2">
                  <c:v>74.3</c:v>
                </c:pt>
                <c:pt idx="3">
                  <c:v>72.260000000000005</c:v>
                </c:pt>
                <c:pt idx="4">
                  <c:v>71.84</c:v>
                </c:pt>
              </c:numCache>
            </c:numRef>
          </c:val>
          <c:smooth val="0"/>
          <c:extLst>
            <c:ext xmlns:c16="http://schemas.microsoft.com/office/drawing/2014/chart" uri="{C3380CC4-5D6E-409C-BE32-E72D297353CC}">
              <c16:uniqueId val="{00000001-2623-4C2B-B2BC-37484574864C}"/>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151.97</c:v>
                </c:pt>
                <c:pt idx="1">
                  <c:v>152.75</c:v>
                </c:pt>
                <c:pt idx="2">
                  <c:v>152.27000000000001</c:v>
                </c:pt>
                <c:pt idx="3">
                  <c:v>159.13999999999999</c:v>
                </c:pt>
                <c:pt idx="4">
                  <c:v>150</c:v>
                </c:pt>
              </c:numCache>
            </c:numRef>
          </c:val>
          <c:extLst>
            <c:ext xmlns:c16="http://schemas.microsoft.com/office/drawing/2014/chart" uri="{C3380CC4-5D6E-409C-BE32-E72D297353CC}">
              <c16:uniqueId val="{00000000-9CCB-4DB6-A44B-E24C71797559}"/>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246.72</c:v>
                </c:pt>
                <c:pt idx="1">
                  <c:v>234.96</c:v>
                </c:pt>
                <c:pt idx="2">
                  <c:v>221.81</c:v>
                </c:pt>
                <c:pt idx="3">
                  <c:v>230.02</c:v>
                </c:pt>
                <c:pt idx="4">
                  <c:v>228.47</c:v>
                </c:pt>
              </c:numCache>
            </c:numRef>
          </c:val>
          <c:smooth val="0"/>
          <c:extLst>
            <c:ext xmlns:c16="http://schemas.microsoft.com/office/drawing/2014/chart" uri="{C3380CC4-5D6E-409C-BE32-E72D297353CC}">
              <c16:uniqueId val="{00000001-9CCB-4DB6-A44B-E24C71797559}"/>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【1,218.70】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【218.56】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香川県　丸亀市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特定環境保全公共下水道</v>
      </c>
      <c r="Q8" s="49"/>
      <c r="R8" s="49"/>
      <c r="S8" s="49"/>
      <c r="T8" s="49"/>
      <c r="U8" s="49"/>
      <c r="V8" s="49"/>
      <c r="W8" s="49" t="str">
        <f>データ!L6</f>
        <v>D2</v>
      </c>
      <c r="X8" s="49"/>
      <c r="Y8" s="49"/>
      <c r="Z8" s="49"/>
      <c r="AA8" s="49"/>
      <c r="AB8" s="49"/>
      <c r="AC8" s="49"/>
      <c r="AD8" s="50" t="str">
        <f>データ!$M$6</f>
        <v>非設置</v>
      </c>
      <c r="AE8" s="50"/>
      <c r="AF8" s="50"/>
      <c r="AG8" s="50"/>
      <c r="AH8" s="50"/>
      <c r="AI8" s="50"/>
      <c r="AJ8" s="50"/>
      <c r="AK8" s="3"/>
      <c r="AL8" s="51">
        <f>データ!S6</f>
        <v>112899</v>
      </c>
      <c r="AM8" s="51"/>
      <c r="AN8" s="51"/>
      <c r="AO8" s="51"/>
      <c r="AP8" s="51"/>
      <c r="AQ8" s="51"/>
      <c r="AR8" s="51"/>
      <c r="AS8" s="51"/>
      <c r="AT8" s="46">
        <f>データ!T6</f>
        <v>111.83</v>
      </c>
      <c r="AU8" s="46"/>
      <c r="AV8" s="46"/>
      <c r="AW8" s="46"/>
      <c r="AX8" s="46"/>
      <c r="AY8" s="46"/>
      <c r="AZ8" s="46"/>
      <c r="BA8" s="46"/>
      <c r="BB8" s="46">
        <f>データ!U6</f>
        <v>1009.56</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3.25</v>
      </c>
      <c r="Q10" s="46"/>
      <c r="R10" s="46"/>
      <c r="S10" s="46"/>
      <c r="T10" s="46"/>
      <c r="U10" s="46"/>
      <c r="V10" s="46"/>
      <c r="W10" s="46">
        <f>データ!Q6</f>
        <v>90.91</v>
      </c>
      <c r="X10" s="46"/>
      <c r="Y10" s="46"/>
      <c r="Z10" s="46"/>
      <c r="AA10" s="46"/>
      <c r="AB10" s="46"/>
      <c r="AC10" s="46"/>
      <c r="AD10" s="51">
        <f>データ!R6</f>
        <v>2409</v>
      </c>
      <c r="AE10" s="51"/>
      <c r="AF10" s="51"/>
      <c r="AG10" s="51"/>
      <c r="AH10" s="51"/>
      <c r="AI10" s="51"/>
      <c r="AJ10" s="51"/>
      <c r="AK10" s="2"/>
      <c r="AL10" s="51">
        <f>データ!V6</f>
        <v>3660</v>
      </c>
      <c r="AM10" s="51"/>
      <c r="AN10" s="51"/>
      <c r="AO10" s="51"/>
      <c r="AP10" s="51"/>
      <c r="AQ10" s="51"/>
      <c r="AR10" s="51"/>
      <c r="AS10" s="51"/>
      <c r="AT10" s="46">
        <f>データ!W6</f>
        <v>1.36</v>
      </c>
      <c r="AU10" s="46"/>
      <c r="AV10" s="46"/>
      <c r="AW10" s="46"/>
      <c r="AX10" s="46"/>
      <c r="AY10" s="46"/>
      <c r="AZ10" s="46"/>
      <c r="BA10" s="46"/>
      <c r="BB10" s="46">
        <f>データ!X6</f>
        <v>2691.18</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4" t="s">
        <v>117</v>
      </c>
      <c r="BM16" s="85"/>
      <c r="BN16" s="85"/>
      <c r="BO16" s="85"/>
      <c r="BP16" s="85"/>
      <c r="BQ16" s="85"/>
      <c r="BR16" s="85"/>
      <c r="BS16" s="85"/>
      <c r="BT16" s="85"/>
      <c r="BU16" s="85"/>
      <c r="BV16" s="85"/>
      <c r="BW16" s="85"/>
      <c r="BX16" s="85"/>
      <c r="BY16" s="85"/>
      <c r="BZ16" s="8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4"/>
      <c r="BM17" s="85"/>
      <c r="BN17" s="85"/>
      <c r="BO17" s="85"/>
      <c r="BP17" s="85"/>
      <c r="BQ17" s="85"/>
      <c r="BR17" s="85"/>
      <c r="BS17" s="85"/>
      <c r="BT17" s="85"/>
      <c r="BU17" s="85"/>
      <c r="BV17" s="85"/>
      <c r="BW17" s="85"/>
      <c r="BX17" s="85"/>
      <c r="BY17" s="85"/>
      <c r="BZ17" s="8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4"/>
      <c r="BM18" s="85"/>
      <c r="BN18" s="85"/>
      <c r="BO18" s="85"/>
      <c r="BP18" s="85"/>
      <c r="BQ18" s="85"/>
      <c r="BR18" s="85"/>
      <c r="BS18" s="85"/>
      <c r="BT18" s="85"/>
      <c r="BU18" s="85"/>
      <c r="BV18" s="85"/>
      <c r="BW18" s="85"/>
      <c r="BX18" s="85"/>
      <c r="BY18" s="85"/>
      <c r="BZ18" s="8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4"/>
      <c r="BM19" s="85"/>
      <c r="BN19" s="85"/>
      <c r="BO19" s="85"/>
      <c r="BP19" s="85"/>
      <c r="BQ19" s="85"/>
      <c r="BR19" s="85"/>
      <c r="BS19" s="85"/>
      <c r="BT19" s="85"/>
      <c r="BU19" s="85"/>
      <c r="BV19" s="85"/>
      <c r="BW19" s="85"/>
      <c r="BX19" s="85"/>
      <c r="BY19" s="85"/>
      <c r="BZ19" s="8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4"/>
      <c r="BM20" s="85"/>
      <c r="BN20" s="85"/>
      <c r="BO20" s="85"/>
      <c r="BP20" s="85"/>
      <c r="BQ20" s="85"/>
      <c r="BR20" s="85"/>
      <c r="BS20" s="85"/>
      <c r="BT20" s="85"/>
      <c r="BU20" s="85"/>
      <c r="BV20" s="85"/>
      <c r="BW20" s="85"/>
      <c r="BX20" s="85"/>
      <c r="BY20" s="85"/>
      <c r="BZ20" s="8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4"/>
      <c r="BM21" s="85"/>
      <c r="BN21" s="85"/>
      <c r="BO21" s="85"/>
      <c r="BP21" s="85"/>
      <c r="BQ21" s="85"/>
      <c r="BR21" s="85"/>
      <c r="BS21" s="85"/>
      <c r="BT21" s="85"/>
      <c r="BU21" s="85"/>
      <c r="BV21" s="85"/>
      <c r="BW21" s="85"/>
      <c r="BX21" s="85"/>
      <c r="BY21" s="85"/>
      <c r="BZ21" s="8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4"/>
      <c r="BM22" s="85"/>
      <c r="BN22" s="85"/>
      <c r="BO22" s="85"/>
      <c r="BP22" s="85"/>
      <c r="BQ22" s="85"/>
      <c r="BR22" s="85"/>
      <c r="BS22" s="85"/>
      <c r="BT22" s="85"/>
      <c r="BU22" s="85"/>
      <c r="BV22" s="85"/>
      <c r="BW22" s="85"/>
      <c r="BX22" s="85"/>
      <c r="BY22" s="85"/>
      <c r="BZ22" s="8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4"/>
      <c r="BM23" s="85"/>
      <c r="BN23" s="85"/>
      <c r="BO23" s="85"/>
      <c r="BP23" s="85"/>
      <c r="BQ23" s="85"/>
      <c r="BR23" s="85"/>
      <c r="BS23" s="85"/>
      <c r="BT23" s="85"/>
      <c r="BU23" s="85"/>
      <c r="BV23" s="85"/>
      <c r="BW23" s="85"/>
      <c r="BX23" s="85"/>
      <c r="BY23" s="85"/>
      <c r="BZ23" s="8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4"/>
      <c r="BM24" s="85"/>
      <c r="BN24" s="85"/>
      <c r="BO24" s="85"/>
      <c r="BP24" s="85"/>
      <c r="BQ24" s="85"/>
      <c r="BR24" s="85"/>
      <c r="BS24" s="85"/>
      <c r="BT24" s="85"/>
      <c r="BU24" s="85"/>
      <c r="BV24" s="85"/>
      <c r="BW24" s="85"/>
      <c r="BX24" s="85"/>
      <c r="BY24" s="85"/>
      <c r="BZ24" s="8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4"/>
      <c r="BM25" s="85"/>
      <c r="BN25" s="85"/>
      <c r="BO25" s="85"/>
      <c r="BP25" s="85"/>
      <c r="BQ25" s="85"/>
      <c r="BR25" s="85"/>
      <c r="BS25" s="85"/>
      <c r="BT25" s="85"/>
      <c r="BU25" s="85"/>
      <c r="BV25" s="85"/>
      <c r="BW25" s="85"/>
      <c r="BX25" s="85"/>
      <c r="BY25" s="85"/>
      <c r="BZ25" s="8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4"/>
      <c r="BM26" s="85"/>
      <c r="BN26" s="85"/>
      <c r="BO26" s="85"/>
      <c r="BP26" s="85"/>
      <c r="BQ26" s="85"/>
      <c r="BR26" s="85"/>
      <c r="BS26" s="85"/>
      <c r="BT26" s="85"/>
      <c r="BU26" s="85"/>
      <c r="BV26" s="85"/>
      <c r="BW26" s="85"/>
      <c r="BX26" s="85"/>
      <c r="BY26" s="85"/>
      <c r="BZ26" s="8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4"/>
      <c r="BM27" s="85"/>
      <c r="BN27" s="85"/>
      <c r="BO27" s="85"/>
      <c r="BP27" s="85"/>
      <c r="BQ27" s="85"/>
      <c r="BR27" s="85"/>
      <c r="BS27" s="85"/>
      <c r="BT27" s="85"/>
      <c r="BU27" s="85"/>
      <c r="BV27" s="85"/>
      <c r="BW27" s="85"/>
      <c r="BX27" s="85"/>
      <c r="BY27" s="85"/>
      <c r="BZ27" s="8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4"/>
      <c r="BM28" s="85"/>
      <c r="BN28" s="85"/>
      <c r="BO28" s="85"/>
      <c r="BP28" s="85"/>
      <c r="BQ28" s="85"/>
      <c r="BR28" s="85"/>
      <c r="BS28" s="85"/>
      <c r="BT28" s="85"/>
      <c r="BU28" s="85"/>
      <c r="BV28" s="85"/>
      <c r="BW28" s="85"/>
      <c r="BX28" s="85"/>
      <c r="BY28" s="85"/>
      <c r="BZ28" s="8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4"/>
      <c r="BM29" s="85"/>
      <c r="BN29" s="85"/>
      <c r="BO29" s="85"/>
      <c r="BP29" s="85"/>
      <c r="BQ29" s="85"/>
      <c r="BR29" s="85"/>
      <c r="BS29" s="85"/>
      <c r="BT29" s="85"/>
      <c r="BU29" s="85"/>
      <c r="BV29" s="85"/>
      <c r="BW29" s="85"/>
      <c r="BX29" s="85"/>
      <c r="BY29" s="85"/>
      <c r="BZ29" s="8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4"/>
      <c r="BM30" s="85"/>
      <c r="BN30" s="85"/>
      <c r="BO30" s="85"/>
      <c r="BP30" s="85"/>
      <c r="BQ30" s="85"/>
      <c r="BR30" s="85"/>
      <c r="BS30" s="85"/>
      <c r="BT30" s="85"/>
      <c r="BU30" s="85"/>
      <c r="BV30" s="85"/>
      <c r="BW30" s="85"/>
      <c r="BX30" s="85"/>
      <c r="BY30" s="85"/>
      <c r="BZ30" s="8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4"/>
      <c r="BM31" s="85"/>
      <c r="BN31" s="85"/>
      <c r="BO31" s="85"/>
      <c r="BP31" s="85"/>
      <c r="BQ31" s="85"/>
      <c r="BR31" s="85"/>
      <c r="BS31" s="85"/>
      <c r="BT31" s="85"/>
      <c r="BU31" s="85"/>
      <c r="BV31" s="85"/>
      <c r="BW31" s="85"/>
      <c r="BX31" s="85"/>
      <c r="BY31" s="85"/>
      <c r="BZ31" s="8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4"/>
      <c r="BM32" s="85"/>
      <c r="BN32" s="85"/>
      <c r="BO32" s="85"/>
      <c r="BP32" s="85"/>
      <c r="BQ32" s="85"/>
      <c r="BR32" s="85"/>
      <c r="BS32" s="85"/>
      <c r="BT32" s="85"/>
      <c r="BU32" s="85"/>
      <c r="BV32" s="85"/>
      <c r="BW32" s="85"/>
      <c r="BX32" s="85"/>
      <c r="BY32" s="85"/>
      <c r="BZ32" s="8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4"/>
      <c r="BM33" s="85"/>
      <c r="BN33" s="85"/>
      <c r="BO33" s="85"/>
      <c r="BP33" s="85"/>
      <c r="BQ33" s="85"/>
      <c r="BR33" s="85"/>
      <c r="BS33" s="85"/>
      <c r="BT33" s="85"/>
      <c r="BU33" s="85"/>
      <c r="BV33" s="85"/>
      <c r="BW33" s="85"/>
      <c r="BX33" s="85"/>
      <c r="BY33" s="85"/>
      <c r="BZ33" s="8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4"/>
      <c r="BM34" s="85"/>
      <c r="BN34" s="85"/>
      <c r="BO34" s="85"/>
      <c r="BP34" s="85"/>
      <c r="BQ34" s="85"/>
      <c r="BR34" s="85"/>
      <c r="BS34" s="85"/>
      <c r="BT34" s="85"/>
      <c r="BU34" s="85"/>
      <c r="BV34" s="85"/>
      <c r="BW34" s="85"/>
      <c r="BX34" s="85"/>
      <c r="BY34" s="85"/>
      <c r="BZ34" s="8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4"/>
      <c r="BM35" s="85"/>
      <c r="BN35" s="85"/>
      <c r="BO35" s="85"/>
      <c r="BP35" s="85"/>
      <c r="BQ35" s="85"/>
      <c r="BR35" s="85"/>
      <c r="BS35" s="85"/>
      <c r="BT35" s="85"/>
      <c r="BU35" s="85"/>
      <c r="BV35" s="85"/>
      <c r="BW35" s="85"/>
      <c r="BX35" s="85"/>
      <c r="BY35" s="85"/>
      <c r="BZ35" s="8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4"/>
      <c r="BM36" s="85"/>
      <c r="BN36" s="85"/>
      <c r="BO36" s="85"/>
      <c r="BP36" s="85"/>
      <c r="BQ36" s="85"/>
      <c r="BR36" s="85"/>
      <c r="BS36" s="85"/>
      <c r="BT36" s="85"/>
      <c r="BU36" s="85"/>
      <c r="BV36" s="85"/>
      <c r="BW36" s="85"/>
      <c r="BX36" s="85"/>
      <c r="BY36" s="85"/>
      <c r="BZ36" s="8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4"/>
      <c r="BM37" s="85"/>
      <c r="BN37" s="85"/>
      <c r="BO37" s="85"/>
      <c r="BP37" s="85"/>
      <c r="BQ37" s="85"/>
      <c r="BR37" s="85"/>
      <c r="BS37" s="85"/>
      <c r="BT37" s="85"/>
      <c r="BU37" s="85"/>
      <c r="BV37" s="85"/>
      <c r="BW37" s="85"/>
      <c r="BX37" s="85"/>
      <c r="BY37" s="85"/>
      <c r="BZ37" s="8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4"/>
      <c r="BM38" s="85"/>
      <c r="BN38" s="85"/>
      <c r="BO38" s="85"/>
      <c r="BP38" s="85"/>
      <c r="BQ38" s="85"/>
      <c r="BR38" s="85"/>
      <c r="BS38" s="85"/>
      <c r="BT38" s="85"/>
      <c r="BU38" s="85"/>
      <c r="BV38" s="85"/>
      <c r="BW38" s="85"/>
      <c r="BX38" s="85"/>
      <c r="BY38" s="85"/>
      <c r="BZ38" s="8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4"/>
      <c r="BM39" s="85"/>
      <c r="BN39" s="85"/>
      <c r="BO39" s="85"/>
      <c r="BP39" s="85"/>
      <c r="BQ39" s="85"/>
      <c r="BR39" s="85"/>
      <c r="BS39" s="85"/>
      <c r="BT39" s="85"/>
      <c r="BU39" s="85"/>
      <c r="BV39" s="85"/>
      <c r="BW39" s="85"/>
      <c r="BX39" s="85"/>
      <c r="BY39" s="85"/>
      <c r="BZ39" s="8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4"/>
      <c r="BM40" s="85"/>
      <c r="BN40" s="85"/>
      <c r="BO40" s="85"/>
      <c r="BP40" s="85"/>
      <c r="BQ40" s="85"/>
      <c r="BR40" s="85"/>
      <c r="BS40" s="85"/>
      <c r="BT40" s="85"/>
      <c r="BU40" s="85"/>
      <c r="BV40" s="85"/>
      <c r="BW40" s="85"/>
      <c r="BX40" s="85"/>
      <c r="BY40" s="85"/>
      <c r="BZ40" s="8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4"/>
      <c r="BM41" s="85"/>
      <c r="BN41" s="85"/>
      <c r="BO41" s="85"/>
      <c r="BP41" s="85"/>
      <c r="BQ41" s="85"/>
      <c r="BR41" s="85"/>
      <c r="BS41" s="85"/>
      <c r="BT41" s="85"/>
      <c r="BU41" s="85"/>
      <c r="BV41" s="85"/>
      <c r="BW41" s="85"/>
      <c r="BX41" s="85"/>
      <c r="BY41" s="85"/>
      <c r="BZ41" s="8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4"/>
      <c r="BM42" s="85"/>
      <c r="BN42" s="85"/>
      <c r="BO42" s="85"/>
      <c r="BP42" s="85"/>
      <c r="BQ42" s="85"/>
      <c r="BR42" s="85"/>
      <c r="BS42" s="85"/>
      <c r="BT42" s="85"/>
      <c r="BU42" s="85"/>
      <c r="BV42" s="85"/>
      <c r="BW42" s="85"/>
      <c r="BX42" s="85"/>
      <c r="BY42" s="85"/>
      <c r="BZ42" s="8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4"/>
      <c r="BM43" s="85"/>
      <c r="BN43" s="85"/>
      <c r="BO43" s="85"/>
      <c r="BP43" s="85"/>
      <c r="BQ43" s="85"/>
      <c r="BR43" s="85"/>
      <c r="BS43" s="85"/>
      <c r="BT43" s="85"/>
      <c r="BU43" s="85"/>
      <c r="BV43" s="85"/>
      <c r="BW43" s="85"/>
      <c r="BX43" s="85"/>
      <c r="BY43" s="85"/>
      <c r="BZ43" s="8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7"/>
      <c r="BM44" s="88"/>
      <c r="BN44" s="88"/>
      <c r="BO44" s="88"/>
      <c r="BP44" s="88"/>
      <c r="BQ44" s="88"/>
      <c r="BR44" s="88"/>
      <c r="BS44" s="88"/>
      <c r="BT44" s="88"/>
      <c r="BU44" s="88"/>
      <c r="BV44" s="88"/>
      <c r="BW44" s="88"/>
      <c r="BX44" s="88"/>
      <c r="BY44" s="88"/>
      <c r="BZ44" s="8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116</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84" t="s">
        <v>118</v>
      </c>
      <c r="BM66" s="85"/>
      <c r="BN66" s="85"/>
      <c r="BO66" s="85"/>
      <c r="BP66" s="85"/>
      <c r="BQ66" s="85"/>
      <c r="BR66" s="85"/>
      <c r="BS66" s="85"/>
      <c r="BT66" s="85"/>
      <c r="BU66" s="85"/>
      <c r="BV66" s="85"/>
      <c r="BW66" s="85"/>
      <c r="BX66" s="85"/>
      <c r="BY66" s="85"/>
      <c r="BZ66" s="8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84"/>
      <c r="BM67" s="85"/>
      <c r="BN67" s="85"/>
      <c r="BO67" s="85"/>
      <c r="BP67" s="85"/>
      <c r="BQ67" s="85"/>
      <c r="BR67" s="85"/>
      <c r="BS67" s="85"/>
      <c r="BT67" s="85"/>
      <c r="BU67" s="85"/>
      <c r="BV67" s="85"/>
      <c r="BW67" s="85"/>
      <c r="BX67" s="85"/>
      <c r="BY67" s="85"/>
      <c r="BZ67" s="8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84"/>
      <c r="BM68" s="85"/>
      <c r="BN68" s="85"/>
      <c r="BO68" s="85"/>
      <c r="BP68" s="85"/>
      <c r="BQ68" s="85"/>
      <c r="BR68" s="85"/>
      <c r="BS68" s="85"/>
      <c r="BT68" s="85"/>
      <c r="BU68" s="85"/>
      <c r="BV68" s="85"/>
      <c r="BW68" s="85"/>
      <c r="BX68" s="85"/>
      <c r="BY68" s="85"/>
      <c r="BZ68" s="8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84"/>
      <c r="BM69" s="85"/>
      <c r="BN69" s="85"/>
      <c r="BO69" s="85"/>
      <c r="BP69" s="85"/>
      <c r="BQ69" s="85"/>
      <c r="BR69" s="85"/>
      <c r="BS69" s="85"/>
      <c r="BT69" s="85"/>
      <c r="BU69" s="85"/>
      <c r="BV69" s="85"/>
      <c r="BW69" s="85"/>
      <c r="BX69" s="85"/>
      <c r="BY69" s="85"/>
      <c r="BZ69" s="8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84"/>
      <c r="BM70" s="85"/>
      <c r="BN70" s="85"/>
      <c r="BO70" s="85"/>
      <c r="BP70" s="85"/>
      <c r="BQ70" s="85"/>
      <c r="BR70" s="85"/>
      <c r="BS70" s="85"/>
      <c r="BT70" s="85"/>
      <c r="BU70" s="85"/>
      <c r="BV70" s="85"/>
      <c r="BW70" s="85"/>
      <c r="BX70" s="85"/>
      <c r="BY70" s="85"/>
      <c r="BZ70" s="8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84"/>
      <c r="BM71" s="85"/>
      <c r="BN71" s="85"/>
      <c r="BO71" s="85"/>
      <c r="BP71" s="85"/>
      <c r="BQ71" s="85"/>
      <c r="BR71" s="85"/>
      <c r="BS71" s="85"/>
      <c r="BT71" s="85"/>
      <c r="BU71" s="85"/>
      <c r="BV71" s="85"/>
      <c r="BW71" s="85"/>
      <c r="BX71" s="85"/>
      <c r="BY71" s="85"/>
      <c r="BZ71" s="8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84"/>
      <c r="BM72" s="85"/>
      <c r="BN72" s="85"/>
      <c r="BO72" s="85"/>
      <c r="BP72" s="85"/>
      <c r="BQ72" s="85"/>
      <c r="BR72" s="85"/>
      <c r="BS72" s="85"/>
      <c r="BT72" s="85"/>
      <c r="BU72" s="85"/>
      <c r="BV72" s="85"/>
      <c r="BW72" s="85"/>
      <c r="BX72" s="85"/>
      <c r="BY72" s="85"/>
      <c r="BZ72" s="8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84"/>
      <c r="BM73" s="85"/>
      <c r="BN73" s="85"/>
      <c r="BO73" s="85"/>
      <c r="BP73" s="85"/>
      <c r="BQ73" s="85"/>
      <c r="BR73" s="85"/>
      <c r="BS73" s="85"/>
      <c r="BT73" s="85"/>
      <c r="BU73" s="85"/>
      <c r="BV73" s="85"/>
      <c r="BW73" s="85"/>
      <c r="BX73" s="85"/>
      <c r="BY73" s="85"/>
      <c r="BZ73" s="8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84"/>
      <c r="BM74" s="85"/>
      <c r="BN74" s="85"/>
      <c r="BO74" s="85"/>
      <c r="BP74" s="85"/>
      <c r="BQ74" s="85"/>
      <c r="BR74" s="85"/>
      <c r="BS74" s="85"/>
      <c r="BT74" s="85"/>
      <c r="BU74" s="85"/>
      <c r="BV74" s="85"/>
      <c r="BW74" s="85"/>
      <c r="BX74" s="85"/>
      <c r="BY74" s="85"/>
      <c r="BZ74" s="8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84"/>
      <c r="BM75" s="85"/>
      <c r="BN75" s="85"/>
      <c r="BO75" s="85"/>
      <c r="BP75" s="85"/>
      <c r="BQ75" s="85"/>
      <c r="BR75" s="85"/>
      <c r="BS75" s="85"/>
      <c r="BT75" s="85"/>
      <c r="BU75" s="85"/>
      <c r="BV75" s="85"/>
      <c r="BW75" s="85"/>
      <c r="BX75" s="85"/>
      <c r="BY75" s="85"/>
      <c r="BZ75" s="8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84"/>
      <c r="BM76" s="85"/>
      <c r="BN76" s="85"/>
      <c r="BO76" s="85"/>
      <c r="BP76" s="85"/>
      <c r="BQ76" s="85"/>
      <c r="BR76" s="85"/>
      <c r="BS76" s="85"/>
      <c r="BT76" s="85"/>
      <c r="BU76" s="85"/>
      <c r="BV76" s="85"/>
      <c r="BW76" s="85"/>
      <c r="BX76" s="85"/>
      <c r="BY76" s="85"/>
      <c r="BZ76" s="8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84"/>
      <c r="BM77" s="85"/>
      <c r="BN77" s="85"/>
      <c r="BO77" s="85"/>
      <c r="BP77" s="85"/>
      <c r="BQ77" s="85"/>
      <c r="BR77" s="85"/>
      <c r="BS77" s="85"/>
      <c r="BT77" s="85"/>
      <c r="BU77" s="85"/>
      <c r="BV77" s="85"/>
      <c r="BW77" s="85"/>
      <c r="BX77" s="85"/>
      <c r="BY77" s="85"/>
      <c r="BZ77" s="8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84"/>
      <c r="BM78" s="85"/>
      <c r="BN78" s="85"/>
      <c r="BO78" s="85"/>
      <c r="BP78" s="85"/>
      <c r="BQ78" s="85"/>
      <c r="BR78" s="85"/>
      <c r="BS78" s="85"/>
      <c r="BT78" s="85"/>
      <c r="BU78" s="85"/>
      <c r="BV78" s="85"/>
      <c r="BW78" s="85"/>
      <c r="BX78" s="85"/>
      <c r="BY78" s="85"/>
      <c r="BZ78" s="8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84"/>
      <c r="BM79" s="85"/>
      <c r="BN79" s="85"/>
      <c r="BO79" s="85"/>
      <c r="BP79" s="85"/>
      <c r="BQ79" s="85"/>
      <c r="BR79" s="85"/>
      <c r="BS79" s="85"/>
      <c r="BT79" s="85"/>
      <c r="BU79" s="85"/>
      <c r="BV79" s="85"/>
      <c r="BW79" s="85"/>
      <c r="BX79" s="85"/>
      <c r="BY79" s="85"/>
      <c r="BZ79" s="8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84"/>
      <c r="BM80" s="85"/>
      <c r="BN80" s="85"/>
      <c r="BO80" s="85"/>
      <c r="BP80" s="85"/>
      <c r="BQ80" s="85"/>
      <c r="BR80" s="85"/>
      <c r="BS80" s="85"/>
      <c r="BT80" s="85"/>
      <c r="BU80" s="85"/>
      <c r="BV80" s="85"/>
      <c r="BW80" s="85"/>
      <c r="BX80" s="85"/>
      <c r="BY80" s="85"/>
      <c r="BZ80" s="8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84"/>
      <c r="BM81" s="85"/>
      <c r="BN81" s="85"/>
      <c r="BO81" s="85"/>
      <c r="BP81" s="85"/>
      <c r="BQ81" s="85"/>
      <c r="BR81" s="85"/>
      <c r="BS81" s="85"/>
      <c r="BT81" s="85"/>
      <c r="BU81" s="85"/>
      <c r="BV81" s="85"/>
      <c r="BW81" s="85"/>
      <c r="BX81" s="85"/>
      <c r="BY81" s="85"/>
      <c r="BZ81" s="8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7"/>
      <c r="BM82" s="88"/>
      <c r="BN82" s="88"/>
      <c r="BO82" s="88"/>
      <c r="BP82" s="88"/>
      <c r="BQ82" s="88"/>
      <c r="BR82" s="88"/>
      <c r="BS82" s="88"/>
      <c r="BT82" s="88"/>
      <c r="BU82" s="88"/>
      <c r="BV82" s="88"/>
      <c r="BW82" s="88"/>
      <c r="BX82" s="88"/>
      <c r="BY82" s="88"/>
      <c r="BZ82" s="8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【1,218.70】</v>
      </c>
      <c r="I86" s="26" t="str">
        <f>データ!CA6</f>
        <v>【74.17】</v>
      </c>
      <c r="J86" s="26" t="str">
        <f>データ!CL6</f>
        <v>【218.56】</v>
      </c>
      <c r="K86" s="26" t="str">
        <f>データ!CW6</f>
        <v>【42.86】</v>
      </c>
      <c r="L86" s="26" t="str">
        <f>データ!DH6</f>
        <v>【84.20】</v>
      </c>
      <c r="M86" s="26" t="s">
        <v>44</v>
      </c>
      <c r="N86" s="26" t="s">
        <v>44</v>
      </c>
      <c r="O86" s="26" t="str">
        <f>データ!EO6</f>
        <v>【0.28】</v>
      </c>
    </row>
  </sheetData>
  <sheetProtection algorithmName="SHA-512" hashValue="mrgtzYcAZzt7wmNmRyFRTa74nWHnX3XYH/wkpOeYFVFE2Uq8oN6t6Bg2aFyRt0TOK6AhmSj4GfTcBUEE0SNmag==" saltValue="QfOoG6XXkvRRnZVIcH4n2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372021</v>
      </c>
      <c r="D6" s="33">
        <f t="shared" si="3"/>
        <v>47</v>
      </c>
      <c r="E6" s="33">
        <f t="shared" si="3"/>
        <v>17</v>
      </c>
      <c r="F6" s="33">
        <f t="shared" si="3"/>
        <v>4</v>
      </c>
      <c r="G6" s="33">
        <f t="shared" si="3"/>
        <v>0</v>
      </c>
      <c r="H6" s="33" t="str">
        <f t="shared" si="3"/>
        <v>香川県　丸亀市</v>
      </c>
      <c r="I6" s="33" t="str">
        <f t="shared" si="3"/>
        <v>法非適用</v>
      </c>
      <c r="J6" s="33" t="str">
        <f t="shared" si="3"/>
        <v>下水道事業</v>
      </c>
      <c r="K6" s="33" t="str">
        <f t="shared" si="3"/>
        <v>特定環境保全公共下水道</v>
      </c>
      <c r="L6" s="33" t="str">
        <f t="shared" si="3"/>
        <v>D2</v>
      </c>
      <c r="M6" s="33" t="str">
        <f t="shared" si="3"/>
        <v>非設置</v>
      </c>
      <c r="N6" s="34" t="str">
        <f t="shared" si="3"/>
        <v>-</v>
      </c>
      <c r="O6" s="34" t="str">
        <f t="shared" si="3"/>
        <v>該当数値なし</v>
      </c>
      <c r="P6" s="34">
        <f t="shared" si="3"/>
        <v>3.25</v>
      </c>
      <c r="Q6" s="34">
        <f t="shared" si="3"/>
        <v>90.91</v>
      </c>
      <c r="R6" s="34">
        <f t="shared" si="3"/>
        <v>2409</v>
      </c>
      <c r="S6" s="34">
        <f t="shared" si="3"/>
        <v>112899</v>
      </c>
      <c r="T6" s="34">
        <f t="shared" si="3"/>
        <v>111.83</v>
      </c>
      <c r="U6" s="34">
        <f t="shared" si="3"/>
        <v>1009.56</v>
      </c>
      <c r="V6" s="34">
        <f t="shared" si="3"/>
        <v>3660</v>
      </c>
      <c r="W6" s="34">
        <f t="shared" si="3"/>
        <v>1.36</v>
      </c>
      <c r="X6" s="34">
        <f t="shared" si="3"/>
        <v>2691.18</v>
      </c>
      <c r="Y6" s="35">
        <f>IF(Y7="",NA(),Y7)</f>
        <v>83.5</v>
      </c>
      <c r="Z6" s="35">
        <f t="shared" ref="Z6:AH6" si="4">IF(Z7="",NA(),Z7)</f>
        <v>84.48</v>
      </c>
      <c r="AA6" s="35">
        <f t="shared" si="4"/>
        <v>83.42</v>
      </c>
      <c r="AB6" s="35">
        <f t="shared" si="4"/>
        <v>82.25</v>
      </c>
      <c r="AC6" s="35">
        <f t="shared" si="4"/>
        <v>82.1</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1157.27</v>
      </c>
      <c r="BG6" s="35">
        <f t="shared" ref="BG6:BO6" si="7">IF(BG7="",NA(),BG7)</f>
        <v>1127.19</v>
      </c>
      <c r="BH6" s="35">
        <f t="shared" si="7"/>
        <v>1054.0899999999999</v>
      </c>
      <c r="BI6" s="35">
        <f t="shared" si="7"/>
        <v>1035.24</v>
      </c>
      <c r="BJ6" s="35">
        <f t="shared" si="7"/>
        <v>1096.72</v>
      </c>
      <c r="BK6" s="35">
        <f t="shared" si="7"/>
        <v>1434.89</v>
      </c>
      <c r="BL6" s="35">
        <f t="shared" si="7"/>
        <v>1298.9100000000001</v>
      </c>
      <c r="BM6" s="35">
        <f t="shared" si="7"/>
        <v>1243.71</v>
      </c>
      <c r="BN6" s="35">
        <f t="shared" si="7"/>
        <v>1194.1500000000001</v>
      </c>
      <c r="BO6" s="35">
        <f t="shared" si="7"/>
        <v>1206.79</v>
      </c>
      <c r="BP6" s="34" t="str">
        <f>IF(BP7="","",IF(BP7="-","【-】","【"&amp;SUBSTITUTE(TEXT(BP7,"#,##0.00"),"-","△")&amp;"】"))</f>
        <v>【1,218.70】</v>
      </c>
      <c r="BQ6" s="35">
        <f>IF(BQ7="",NA(),BQ7)</f>
        <v>100.42</v>
      </c>
      <c r="BR6" s="35">
        <f t="shared" ref="BR6:BZ6" si="8">IF(BR7="",NA(),BR7)</f>
        <v>100.3</v>
      </c>
      <c r="BS6" s="35">
        <f t="shared" si="8"/>
        <v>99.17</v>
      </c>
      <c r="BT6" s="35">
        <f t="shared" si="8"/>
        <v>97.2</v>
      </c>
      <c r="BU6" s="35">
        <f t="shared" si="8"/>
        <v>96.93</v>
      </c>
      <c r="BV6" s="35">
        <f t="shared" si="8"/>
        <v>66.22</v>
      </c>
      <c r="BW6" s="35">
        <f t="shared" si="8"/>
        <v>69.87</v>
      </c>
      <c r="BX6" s="35">
        <f t="shared" si="8"/>
        <v>74.3</v>
      </c>
      <c r="BY6" s="35">
        <f t="shared" si="8"/>
        <v>72.260000000000005</v>
      </c>
      <c r="BZ6" s="35">
        <f t="shared" si="8"/>
        <v>71.84</v>
      </c>
      <c r="CA6" s="34" t="str">
        <f>IF(CA7="","",IF(CA7="-","【-】","【"&amp;SUBSTITUTE(TEXT(CA7,"#,##0.00"),"-","△")&amp;"】"))</f>
        <v>【74.17】</v>
      </c>
      <c r="CB6" s="35">
        <f>IF(CB7="",NA(),CB7)</f>
        <v>151.97</v>
      </c>
      <c r="CC6" s="35">
        <f t="shared" ref="CC6:CK6" si="9">IF(CC7="",NA(),CC7)</f>
        <v>152.75</v>
      </c>
      <c r="CD6" s="35">
        <f t="shared" si="9"/>
        <v>152.27000000000001</v>
      </c>
      <c r="CE6" s="35">
        <f t="shared" si="9"/>
        <v>159.13999999999999</v>
      </c>
      <c r="CF6" s="35">
        <f t="shared" si="9"/>
        <v>150</v>
      </c>
      <c r="CG6" s="35">
        <f t="shared" si="9"/>
        <v>246.72</v>
      </c>
      <c r="CH6" s="35">
        <f t="shared" si="9"/>
        <v>234.96</v>
      </c>
      <c r="CI6" s="35">
        <f t="shared" si="9"/>
        <v>221.81</v>
      </c>
      <c r="CJ6" s="35">
        <f t="shared" si="9"/>
        <v>230.02</v>
      </c>
      <c r="CK6" s="35">
        <f t="shared" si="9"/>
        <v>228.47</v>
      </c>
      <c r="CL6" s="34" t="str">
        <f>IF(CL7="","",IF(CL7="-","【-】","【"&amp;SUBSTITUTE(TEXT(CL7,"#,##0.00"),"-","△")&amp;"】"))</f>
        <v>【218.56】</v>
      </c>
      <c r="CM6" s="35" t="str">
        <f>IF(CM7="",NA(),CM7)</f>
        <v>-</v>
      </c>
      <c r="CN6" s="35" t="str">
        <f t="shared" ref="CN6:CV6" si="10">IF(CN7="",NA(),CN7)</f>
        <v>-</v>
      </c>
      <c r="CO6" s="35" t="str">
        <f t="shared" si="10"/>
        <v>-</v>
      </c>
      <c r="CP6" s="35" t="str">
        <f t="shared" si="10"/>
        <v>-</v>
      </c>
      <c r="CQ6" s="35" t="str">
        <f t="shared" si="10"/>
        <v>-</v>
      </c>
      <c r="CR6" s="35">
        <f t="shared" si="10"/>
        <v>41.35</v>
      </c>
      <c r="CS6" s="35">
        <f t="shared" si="10"/>
        <v>42.9</v>
      </c>
      <c r="CT6" s="35">
        <f t="shared" si="10"/>
        <v>43.36</v>
      </c>
      <c r="CU6" s="35">
        <f t="shared" si="10"/>
        <v>42.56</v>
      </c>
      <c r="CV6" s="35">
        <f t="shared" si="10"/>
        <v>42.47</v>
      </c>
      <c r="CW6" s="34" t="str">
        <f>IF(CW7="","",IF(CW7="-","【-】","【"&amp;SUBSTITUTE(TEXT(CW7,"#,##0.00"),"-","△")&amp;"】"))</f>
        <v>【42.86】</v>
      </c>
      <c r="CX6" s="35">
        <f>IF(CX7="",NA(),CX7)</f>
        <v>86.44</v>
      </c>
      <c r="CY6" s="35">
        <f t="shared" ref="CY6:DG6" si="11">IF(CY7="",NA(),CY7)</f>
        <v>87.57</v>
      </c>
      <c r="CZ6" s="35">
        <f t="shared" si="11"/>
        <v>86.72</v>
      </c>
      <c r="DA6" s="35">
        <f t="shared" si="11"/>
        <v>86.96</v>
      </c>
      <c r="DB6" s="35">
        <f t="shared" si="11"/>
        <v>85.55</v>
      </c>
      <c r="DC6" s="35">
        <f t="shared" si="11"/>
        <v>82.9</v>
      </c>
      <c r="DD6" s="35">
        <f t="shared" si="11"/>
        <v>83.5</v>
      </c>
      <c r="DE6" s="35">
        <f t="shared" si="11"/>
        <v>83.06</v>
      </c>
      <c r="DF6" s="35">
        <f t="shared" si="11"/>
        <v>83.32</v>
      </c>
      <c r="DG6" s="35">
        <f t="shared" si="11"/>
        <v>83.75</v>
      </c>
      <c r="DH6" s="34" t="str">
        <f>IF(DH7="","",IF(DH7="-","【-】","【"&amp;SUBSTITUTE(TEXT(DH7,"#,##0.00"),"-","△")&amp;"】"))</f>
        <v>【84.20】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7.0000000000000007E-2</v>
      </c>
      <c r="EK6" s="35">
        <f t="shared" si="14"/>
        <v>0.09</v>
      </c>
      <c r="EL6" s="35">
        <f t="shared" si="14"/>
        <v>0.09</v>
      </c>
      <c r="EM6" s="35">
        <f t="shared" si="14"/>
        <v>0.13</v>
      </c>
      <c r="EN6" s="35">
        <f t="shared" si="14"/>
        <v>0.36</v>
      </c>
      <c r="EO6" s="34" t="str">
        <f>IF(EO7="","",IF(EO7="-","【-】","【"&amp;SUBSTITUTE(TEXT(EO7,"#,##0.00"),"-","△")&amp;"】"))</f>
        <v>【0.28】</v>
      </c>
    </row>
    <row r="7" spans="1:145" s="36" customFormat="1" x14ac:dyDescent="0.15">
      <c r="A7" s="28"/>
      <c r="B7" s="37">
        <v>2019</v>
      </c>
      <c r="C7" s="37">
        <v>372021</v>
      </c>
      <c r="D7" s="37">
        <v>47</v>
      </c>
      <c r="E7" s="37">
        <v>17</v>
      </c>
      <c r="F7" s="37">
        <v>4</v>
      </c>
      <c r="G7" s="37">
        <v>0</v>
      </c>
      <c r="H7" s="37" t="s">
        <v>98</v>
      </c>
      <c r="I7" s="37" t="s">
        <v>99</v>
      </c>
      <c r="J7" s="37" t="s">
        <v>100</v>
      </c>
      <c r="K7" s="37" t="s">
        <v>101</v>
      </c>
      <c r="L7" s="37" t="s">
        <v>102</v>
      </c>
      <c r="M7" s="37" t="s">
        <v>103</v>
      </c>
      <c r="N7" s="38" t="s">
        <v>104</v>
      </c>
      <c r="O7" s="38" t="s">
        <v>105</v>
      </c>
      <c r="P7" s="38">
        <v>3.25</v>
      </c>
      <c r="Q7" s="38">
        <v>90.91</v>
      </c>
      <c r="R7" s="38">
        <v>2409</v>
      </c>
      <c r="S7" s="38">
        <v>112899</v>
      </c>
      <c r="T7" s="38">
        <v>111.83</v>
      </c>
      <c r="U7" s="38">
        <v>1009.56</v>
      </c>
      <c r="V7" s="38">
        <v>3660</v>
      </c>
      <c r="W7" s="38">
        <v>1.36</v>
      </c>
      <c r="X7" s="38">
        <v>2691.18</v>
      </c>
      <c r="Y7" s="38">
        <v>83.5</v>
      </c>
      <c r="Z7" s="38">
        <v>84.48</v>
      </c>
      <c r="AA7" s="38">
        <v>83.42</v>
      </c>
      <c r="AB7" s="38">
        <v>82.25</v>
      </c>
      <c r="AC7" s="38">
        <v>82.1</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1157.27</v>
      </c>
      <c r="BG7" s="38">
        <v>1127.19</v>
      </c>
      <c r="BH7" s="38">
        <v>1054.0899999999999</v>
      </c>
      <c r="BI7" s="38">
        <v>1035.24</v>
      </c>
      <c r="BJ7" s="38">
        <v>1096.72</v>
      </c>
      <c r="BK7" s="38">
        <v>1434.89</v>
      </c>
      <c r="BL7" s="38">
        <v>1298.9100000000001</v>
      </c>
      <c r="BM7" s="38">
        <v>1243.71</v>
      </c>
      <c r="BN7" s="38">
        <v>1194.1500000000001</v>
      </c>
      <c r="BO7" s="38">
        <v>1206.79</v>
      </c>
      <c r="BP7" s="38">
        <v>1218.7</v>
      </c>
      <c r="BQ7" s="38">
        <v>100.42</v>
      </c>
      <c r="BR7" s="38">
        <v>100.3</v>
      </c>
      <c r="BS7" s="38">
        <v>99.17</v>
      </c>
      <c r="BT7" s="38">
        <v>97.2</v>
      </c>
      <c r="BU7" s="38">
        <v>96.93</v>
      </c>
      <c r="BV7" s="38">
        <v>66.22</v>
      </c>
      <c r="BW7" s="38">
        <v>69.87</v>
      </c>
      <c r="BX7" s="38">
        <v>74.3</v>
      </c>
      <c r="BY7" s="38">
        <v>72.260000000000005</v>
      </c>
      <c r="BZ7" s="38">
        <v>71.84</v>
      </c>
      <c r="CA7" s="38">
        <v>74.17</v>
      </c>
      <c r="CB7" s="38">
        <v>151.97</v>
      </c>
      <c r="CC7" s="38">
        <v>152.75</v>
      </c>
      <c r="CD7" s="38">
        <v>152.27000000000001</v>
      </c>
      <c r="CE7" s="38">
        <v>159.13999999999999</v>
      </c>
      <c r="CF7" s="38">
        <v>150</v>
      </c>
      <c r="CG7" s="38">
        <v>246.72</v>
      </c>
      <c r="CH7" s="38">
        <v>234.96</v>
      </c>
      <c r="CI7" s="38">
        <v>221.81</v>
      </c>
      <c r="CJ7" s="38">
        <v>230.02</v>
      </c>
      <c r="CK7" s="38">
        <v>228.47</v>
      </c>
      <c r="CL7" s="38">
        <v>218.56</v>
      </c>
      <c r="CM7" s="38" t="s">
        <v>104</v>
      </c>
      <c r="CN7" s="38" t="s">
        <v>104</v>
      </c>
      <c r="CO7" s="38" t="s">
        <v>104</v>
      </c>
      <c r="CP7" s="38" t="s">
        <v>104</v>
      </c>
      <c r="CQ7" s="38" t="s">
        <v>104</v>
      </c>
      <c r="CR7" s="38">
        <v>41.35</v>
      </c>
      <c r="CS7" s="38">
        <v>42.9</v>
      </c>
      <c r="CT7" s="38">
        <v>43.36</v>
      </c>
      <c r="CU7" s="38">
        <v>42.56</v>
      </c>
      <c r="CV7" s="38">
        <v>42.47</v>
      </c>
      <c r="CW7" s="38">
        <v>42.86</v>
      </c>
      <c r="CX7" s="38">
        <v>86.44</v>
      </c>
      <c r="CY7" s="38">
        <v>87.57</v>
      </c>
      <c r="CZ7" s="38">
        <v>86.72</v>
      </c>
      <c r="DA7" s="38">
        <v>86.96</v>
      </c>
      <c r="DB7" s="38">
        <v>85.55</v>
      </c>
      <c r="DC7" s="38">
        <v>82.9</v>
      </c>
      <c r="DD7" s="38">
        <v>83.5</v>
      </c>
      <c r="DE7" s="38">
        <v>83.06</v>
      </c>
      <c r="DF7" s="38">
        <v>83.32</v>
      </c>
      <c r="DG7" s="38">
        <v>83.75</v>
      </c>
      <c r="DH7" s="38">
        <v>84.2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7.0000000000000007E-2</v>
      </c>
      <c r="EK7" s="38">
        <v>0.09</v>
      </c>
      <c r="EL7" s="38">
        <v>0.09</v>
      </c>
      <c r="EM7" s="38">
        <v>0.13</v>
      </c>
      <c r="EN7" s="38">
        <v>0.36</v>
      </c>
      <c r="EO7" s="38">
        <v>0.28000000000000003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113</v>
      </c>
      <c r="D13" t="s">
        <v>113</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丸亀市</cp:lastModifiedBy>
  <cp:lastPrinted>2021-01-22T02:25:50Z</cp:lastPrinted>
  <dcterms:created xsi:type="dcterms:W3CDTF">2020-12-04T02:57:26Z</dcterms:created>
  <dcterms:modified xsi:type="dcterms:W3CDTF">2021-01-22T05:43:34Z</dcterms:modified>
  <cp:category/>
</cp:coreProperties>
</file>