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下水道課(H28.4～）\△業務担当\経営戦略\経営比較分析表\R2\R1決算　経営比較分析表\"/>
    </mc:Choice>
  </mc:AlternateContent>
  <workbookProtection workbookAlgorithmName="SHA-512" workbookHashValue="j0w5eOgSKFz88ouC0UYTF1FYSRMFa+yTowCaLrz5j1Ets5p10iXslKzvoMVZ+dngBqG5xzl+dxbPHf0KUzvJcg==" workbookSaltValue="Rlqj+Dso7lTO+BcegaLL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<sst xmlns="http://schemas.openxmlformats.org/spreadsheetml/2006/main" count="236" uniqueCount="121">
  <si>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</si>
  <si>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</si>
  <si>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</si>
  <si>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</si>
  <si>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</si>
  <si>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</si>
  <si>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</si>
  <si>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</si>
  <si>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</si>
  <si>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</si>
  <si>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</si>
  <si>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</si>
  <si>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</si>
  <si>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</si>
  <si>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</si>
  <si>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</si>
  <si>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</si>
  <si>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</si>
  <si>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</si>
  <si>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</si>
  <si>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</si>
  <si>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</si>
  <si>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</si>
  <si>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</si>
  <si>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</si>
  <si>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</si>
  <si>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</si>
  <si>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</si>
  <si>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</si>
  <si>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</si>
  <si>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</si>
  <si>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</si>
  <si>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</si>
  <si>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</si>
  <si>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</si>
  <si>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</si>
  <si>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</si>
  <si>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</si>
  <si>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</si>
  <si>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</si>
  <si>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</si>
  <si>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</si>
  <si>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</si>
  <si>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</si>
  <si>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</si>
  <si>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</si>
  <si>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</si>
  <si>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</si>
  <si>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</si>
  <si>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</si>
  <si>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</si>
  <si>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</si>
  <si>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</si>
  <si>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</si>
  <si>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</si>
  <si>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</si>
  <si>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</si>
  <si>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</si>
  <si>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</si>
  <si>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</si>
  <si>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</si>
  <si>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</si>
  <si>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</si>
  <si>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</si>
  <si>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</si>
  <si>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</si>
  <si>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</si>
  <si>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</si>
  <si>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</si>
  <si>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</si>
  <si>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</si>
  <si>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</si>
  <si>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</si>
  <si>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</si>
  <si>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</si>
  <si>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</si>
  <si>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</si>
  <si>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</si>
  <si>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</si>
  <si>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</si>
  <si>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</si>
  <si>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</si>
  <si>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</si>
  <si>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</si>
  <si>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</si>
  <si>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</si>
  <si>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</si>
  <si>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</si>
  <si>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</si>
  <si>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</si>
  <si>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</si>
  <si>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</si>
  <si>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</si>
  <si>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</si>
  <si>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</si>
  <si>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</si>
  <si>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</si>
  <si>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</si>
  <si>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</si>
  <si>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</si>
  <si>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丸亀市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</si>
  <si>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</si>
  <si>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</si>
  <si>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</si>
  <si>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</si>
  <si>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</si>
  <si>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</si>
  <si>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</si>
  <si>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</si>
  <si>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</si>
  <si>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</si>
  <si>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</si>
  <si>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</si>
  <si>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</si>
  <si>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</si>
  <si>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</si>
  <si>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</si>
  <si>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</si>
  <si>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③4箇所の農業集落排水処理施設は供用開始してから約10～20年と比較的新しいことから、管渠更生は実施しておらず、管渠改善率は0％となっている。
　今後、設備の老朽化に伴い長寿命化工事の実施が見込まれることから、平成28年度に農業集落排水処理施設の機能診断を実施し、診断結果を受けて、平成29年度に施設の最適整備構想を策定した。</t>
    <phoneticPr fontId="4"/>
  </si>
  <si>
    <t xml:space="preserve">①収益的収支比率は、地方債償還金の増と使用料収入の減により、昨年度より低下し、87.24％となっている。
④企業債残高対事業規模比率は、企業債の償還に充てる使用料収入が不足しているため、その償還費用を繰入金と資本費平準化債で賄っており、平成29年度から比率が0％となっている。
⑤経費回収率は、使用料収入の減により昨年度よりさらに低下し、56.98％となっている。
⑥汚水処理原価は、汚水処理費用の減少率より有収水量の減少率が大きかったため、昨年度より増加しており、汚水処理に係るコストが高くなっている。
⑦施設利用率は、晴天時の一日平均処理水量の減少により昨年度よりやや低下しているが、類似団体平均値よりは高くなっている。
⑧水洗化率は、3ヵ年（令和元年度～令和3年度）の水洗化促進活動計画に基づき、各戸への訪問等の事業を実施したことにより、昨年度より上昇した。今後も継続的に下水道への接続をお願いしていく。
　令和元年度の決算としては、使用料収入、汚水処理費用ともに減少している。使用料収入については、人口減少や節水等による有収水量の減少、汚水処理費用については、支払利息等の減少が主な要因であるが、企業会計移行前の打ち切り決算による収支の減少も影響している。
</t>
    <rPh sb="10" eb="13">
      <t>チホウサイ</t>
    </rPh>
    <rPh sb="13" eb="15">
      <t>ショウカン</t>
    </rPh>
    <rPh sb="15" eb="16">
      <t>キン</t>
    </rPh>
    <rPh sb="17" eb="18">
      <t>ゾウ</t>
    </rPh>
    <rPh sb="19" eb="22">
      <t>シヨウリョウ</t>
    </rPh>
    <rPh sb="22" eb="24">
      <t>シュウニュウ</t>
    </rPh>
    <rPh sb="25" eb="26">
      <t>ゲン</t>
    </rPh>
    <rPh sb="30" eb="33">
      <t>サクネンド</t>
    </rPh>
    <rPh sb="35" eb="37">
      <t>テイカ</t>
    </rPh>
    <rPh sb="324" eb="326">
      <t>レイワ</t>
    </rPh>
    <rPh sb="326" eb="327">
      <t>ガン</t>
    </rPh>
    <rPh sb="330" eb="332">
      <t>レイワ</t>
    </rPh>
    <rPh sb="362" eb="364">
      <t>ジッシ</t>
    </rPh>
    <rPh sb="372" eb="375">
      <t>サクネンド</t>
    </rPh>
    <rPh sb="377" eb="379">
      <t>ジョウショウ</t>
    </rPh>
    <phoneticPr fontId="4"/>
  </si>
  <si>
    <t>農業集落排水施設の整備は完了しており、建設投資は主に維持補修費である。今後も使用料収入が減少することが予想されるが、経費回収率に現れているとおり、経営状況は、使用料収入で汚水処理費用を賄うことが困難な状況である。
　一方、平成29年度に策定した最適整備構想の結果、４地区それぞれ持つ処理場を廃止し、公共下水道へ接続することが今後の事業運営として最も有効となる結論に至った。今後は、農業集落排水処理施設の公共下水道への編入に向けた手続きを進め、早期の工事着手に向け取り組む。
　また、令和2年4月から地方公営企業法の一部を適用し、企業会計に移行した。経営の安定化を図り、持続的なサービスを提供するため、使用料の改定に向けた作業を進めるとともに、平成28年度に策定した丸亀市下水道事業経営戦略の見直しを行う予定である。</t>
    <rPh sb="35" eb="37">
      <t>コンゴ</t>
    </rPh>
    <rPh sb="38" eb="41">
      <t>シヨウリョウ</t>
    </rPh>
    <rPh sb="41" eb="43">
      <t>シュウニュウ</t>
    </rPh>
    <rPh sb="44" eb="46">
      <t>ゲンショウ</t>
    </rPh>
    <rPh sb="51" eb="53">
      <t>ヨソウ</t>
    </rPh>
    <rPh sb="108" eb="110">
      <t>イッポウ</t>
    </rPh>
    <rPh sb="129" eb="131">
      <t>ケッカ</t>
    </rPh>
    <rPh sb="133" eb="135">
      <t>チク</t>
    </rPh>
    <rPh sb="139" eb="140">
      <t>モ</t>
    </rPh>
    <rPh sb="141" eb="144">
      <t>ショリジョウ</t>
    </rPh>
    <rPh sb="145" eb="147">
      <t>ハイシ</t>
    </rPh>
    <rPh sb="155" eb="157">
      <t>セツゾク</t>
    </rPh>
    <rPh sb="162" eb="164">
      <t>コンゴ</t>
    </rPh>
    <rPh sb="165" eb="167">
      <t>ジギョウ</t>
    </rPh>
    <rPh sb="167" eb="169">
      <t>ウンエイ</t>
    </rPh>
    <rPh sb="172" eb="173">
      <t>モット</t>
    </rPh>
    <rPh sb="174" eb="176">
      <t>ユウコウ</t>
    </rPh>
    <rPh sb="179" eb="181">
      <t>ケツロン</t>
    </rPh>
    <rPh sb="182" eb="183">
      <t>イタ</t>
    </rPh>
    <rPh sb="186" eb="188">
      <t>コンゴ</t>
    </rPh>
    <rPh sb="190" eb="192">
      <t>ノウギョウ</t>
    </rPh>
    <rPh sb="192" eb="194">
      <t>シュウラク</t>
    </rPh>
    <rPh sb="194" eb="196">
      <t>ハイスイ</t>
    </rPh>
    <rPh sb="196" eb="198">
      <t>ショリ</t>
    </rPh>
    <rPh sb="198" eb="200">
      <t>シセツ</t>
    </rPh>
    <rPh sb="201" eb="203">
      <t>コウキョウ</t>
    </rPh>
    <rPh sb="203" eb="206">
      <t>ゲスイドウ</t>
    </rPh>
    <rPh sb="208" eb="210">
      <t>ヘンニュウ</t>
    </rPh>
    <rPh sb="211" eb="212">
      <t>ム</t>
    </rPh>
    <rPh sb="214" eb="216">
      <t>テツヅ</t>
    </rPh>
    <rPh sb="218" eb="219">
      <t>スス</t>
    </rPh>
    <rPh sb="221" eb="223">
      <t>ソウキ</t>
    </rPh>
    <rPh sb="224" eb="226">
      <t>コウジ</t>
    </rPh>
    <rPh sb="226" eb="228">
      <t>チャクシュ</t>
    </rPh>
    <rPh sb="229" eb="230">
      <t>ム</t>
    </rPh>
    <rPh sb="231" eb="232">
      <t>ト</t>
    </rPh>
    <rPh sb="233" eb="234">
      <t>ク</t>
    </rPh>
    <rPh sb="264" eb="266">
      <t>キギョウ</t>
    </rPh>
    <rPh sb="266" eb="268">
      <t>カイケイ</t>
    </rPh>
    <rPh sb="269" eb="271">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</si>
</sst>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6F-4DBB-BE99-E379D77F4E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76F-4DBB-BE99-E379D77F4E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61.15</c:v>
                </c:pt>
                <c:pt idx="1">
                  <c:v>58.11</c:v>
                </c:pt>
                <c:pt idx="2">
                  <c:v>56.08</c:v>
                </c:pt>
                <c:pt idx="3">
                  <c:v>54.6</c:v>
                </c:pt>
                <c:pt idx="4">
                  <c:v>52.65</c:v>
                </c:pt>
              </c:numCache>
            </c:numRef>
          </c:val>
          <c:extLst>
            <c:ext xmlns:c16="http://schemas.microsoft.com/office/drawing/2014/chart" uri="{C3380CC4-5D6E-409C-BE32-E72D297353CC}">
              <c16:uniqueId val="{00000000-D032-4B23-B11C-9F39D1EED1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032-4B23-B11C-9F39D1EED1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89.05</c:v>
                </c:pt>
                <c:pt idx="1">
                  <c:v>87.82</c:v>
                </c:pt>
                <c:pt idx="2">
                  <c:v>87.75</c:v>
                </c:pt>
                <c:pt idx="3">
                  <c:v>86.91</c:v>
                </c:pt>
                <c:pt idx="4">
                  <c:v>87.13</c:v>
                </c:pt>
              </c:numCache>
            </c:numRef>
          </c:val>
          <c:extLst>
            <c:ext xmlns:c16="http://schemas.microsoft.com/office/drawing/2014/chart" uri="{C3380CC4-5D6E-409C-BE32-E72D297353CC}">
              <c16:uniqueId val="{00000000-7EFA-4C2E-A045-5C0E5F8B39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EFA-4C2E-A045-5C0E5F8B39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86.24</c:v>
                </c:pt>
                <c:pt idx="1">
                  <c:v>87.01</c:v>
                </c:pt>
                <c:pt idx="2">
                  <c:v>88.02</c:v>
                </c:pt>
                <c:pt idx="3">
                  <c:v>89.33</c:v>
                </c:pt>
                <c:pt idx="4">
                  <c:v>87.24</c:v>
                </c:pt>
              </c:numCache>
            </c:numRef>
          </c:val>
          <c:extLst>
            <c:ext xmlns:c16="http://schemas.microsoft.com/office/drawing/2014/chart" uri="{C3380CC4-5D6E-409C-BE32-E72D297353CC}">
              <c16:uniqueId val="{00000000-95A4-4CD8-AE59-24F55A52A3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4-4CD8-AE59-24F55A52A3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D-4297-B853-87575A264B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D-4297-B853-87575A264B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F-4A0E-BE42-2F211C0185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F-4A0E-BE42-2F211C0185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B-4A2D-9851-38AAC4F467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B-4A2D-9851-38AAC4F467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F-4FE0-98C9-6743D49340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F-4FE0-98C9-6743D49340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43.08</c:v>
                </c:pt>
                <c:pt idx="1">
                  <c:v>94.41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21-4B7B-960B-EEDB83D35A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E21-4B7B-960B-EEDB83D35A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60.09</c:v>
                </c:pt>
                <c:pt idx="1">
                  <c:v>65.53</c:v>
                </c:pt>
                <c:pt idx="2">
                  <c:v>64.069999999999993</c:v>
                </c:pt>
                <c:pt idx="3">
                  <c:v>63.35</c:v>
                </c:pt>
                <c:pt idx="4">
                  <c:v>56.98</c:v>
                </c:pt>
              </c:numCache>
            </c:numRef>
          </c:val>
          <c:extLst>
            <c:ext xmlns:c16="http://schemas.microsoft.com/office/drawing/2014/chart" uri="{C3380CC4-5D6E-409C-BE32-E72D297353CC}">
              <c16:uniqueId val="{00000000-97CC-46A6-BC07-504F8A2D7C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7CC-46A6-BC07-504F8A2D7C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237.76</c:v>
                </c:pt>
                <c:pt idx="1">
                  <c:v>219.83</c:v>
                </c:pt>
                <c:pt idx="2">
                  <c:v>222.32</c:v>
                </c:pt>
                <c:pt idx="3">
                  <c:v>225.32</c:v>
                </c:pt>
                <c:pt idx="4">
                  <c:v>231.47</c:v>
                </c:pt>
              </c:numCache>
            </c:numRef>
          </c:val>
          <c:extLst>
            <c:ext xmlns:c16="http://schemas.microsoft.com/office/drawing/2014/chart" uri="{C3380CC4-5D6E-409C-BE32-E72D297353CC}">
              <c16:uniqueId val="{00000000-9B2B-4E8A-B947-462595AD28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B2B-4E8A-B947-462595AD28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丸亀市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112899</v>
      </c>
      <c r="AM8" s="69"/>
      <c r="AN8" s="69"/>
      <c r="AO8" s="69"/>
      <c r="AP8" s="69"/>
      <c r="AQ8" s="69"/>
      <c r="AR8" s="69"/>
      <c r="AS8" s="69"/>
      <c r="AT8" s="68">
        <f>データ!T6</f>
        <v>111.83</v>
      </c>
      <c r="AU8" s="68"/>
      <c r="AV8" s="68"/>
      <c r="AW8" s="68"/>
      <c r="AX8" s="68"/>
      <c r="AY8" s="68"/>
      <c r="AZ8" s="68"/>
      <c r="BA8" s="68"/>
      <c r="BB8" s="68">
        <f>データ!U6</f>
        <v>1009.56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2.54</v>
      </c>
      <c r="Q10" s="68"/>
      <c r="R10" s="68"/>
      <c r="S10" s="68"/>
      <c r="T10" s="68"/>
      <c r="U10" s="68"/>
      <c r="V10" s="68"/>
      <c r="W10" s="68">
        <f>データ!Q6</f>
        <v>100.09</v>
      </c>
      <c r="X10" s="68"/>
      <c r="Y10" s="68"/>
      <c r="Z10" s="68"/>
      <c r="AA10" s="68"/>
      <c r="AB10" s="68"/>
      <c r="AC10" s="68"/>
      <c r="AD10" s="69">
        <f>データ!R6</f>
        <v>2409</v>
      </c>
      <c r="AE10" s="69"/>
      <c r="AF10" s="69"/>
      <c r="AG10" s="69"/>
      <c r="AH10" s="69"/>
      <c r="AI10" s="69"/>
      <c r="AJ10" s="69"/>
      <c r="AK10" s="2"/>
      <c r="AL10" s="69">
        <f>データ!V6</f>
        <v>2867</v>
      </c>
      <c r="AM10" s="69"/>
      <c r="AN10" s="69"/>
      <c r="AO10" s="69"/>
      <c r="AP10" s="69"/>
      <c r="AQ10" s="69"/>
      <c r="AR10" s="69"/>
      <c r="AS10" s="69"/>
      <c r="AT10" s="68">
        <f>データ!W6</f>
        <v>1.23</v>
      </c>
      <c r="AU10" s="68"/>
      <c r="AV10" s="68"/>
      <c r="AW10" s="68"/>
      <c r="AX10" s="68"/>
      <c r="AY10" s="68"/>
      <c r="AZ10" s="68"/>
      <c r="BA10" s="68"/>
      <c r="BB10" s="68">
        <f>データ!X6</f>
        <v>2330.89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120</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46</v>
      </c>
      <c r="O86" s="26" t="str">
        <f>データ!EO6</f>
        <v>【0.02】</v>
      </c>
    </row>
  </sheetData>
  <sheetProtection algorithmName="SHA-512" hashValue="8IBMlZGMzH43OSbYJ3T8CqSIfE2S342Cv8dtKhM72EPD1Y7ZxEVXIK3vZEKONAZjNN0vMJMm1DWhlaUXShs+Fg==" saltValue="sW/Lz2t7xz5Jw6VEXlMs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372021</v>
      </c>
      <c r="D6" s="33">
        <f t="shared" si="3"/>
        <v>47</v>
      </c>
      <c r="E6" s="33">
        <f t="shared" si="3"/>
        <v>17</v>
      </c>
      <c r="F6" s="33">
        <f t="shared" si="3"/>
        <v>5</v>
      </c>
      <c r="G6" s="33">
        <f t="shared" si="3"/>
        <v>0</v>
      </c>
      <c r="H6" s="33" t="str">
        <f t="shared" si="3"/>
        <v>香川県　丸亀市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2.54</v>
      </c>
      <c r="Q6" s="34">
        <f t="shared" si="3"/>
        <v>100.09</v>
      </c>
      <c r="R6" s="34">
        <f t="shared" si="3"/>
        <v>2409</v>
      </c>
      <c r="S6" s="34">
        <f t="shared" si="3"/>
        <v>112899</v>
      </c>
      <c r="T6" s="34">
        <f t="shared" si="3"/>
        <v>111.83</v>
      </c>
      <c r="U6" s="34">
        <f t="shared" si="3"/>
        <v>1009.56</v>
      </c>
      <c r="V6" s="34">
        <f t="shared" si="3"/>
        <v>2867</v>
      </c>
      <c r="W6" s="34">
        <f t="shared" si="3"/>
        <v>1.23</v>
      </c>
      <c r="X6" s="34">
        <f t="shared" si="3"/>
        <v>2330.89</v>
      </c>
      <c r="Y6" s="35">
        <f>IF(Y7="",NA(),Y7)</f>
        <v>86.24</v>
      </c>
      <c r="Z6" s="35">
        <f t="shared" ref="Z6:AH6" si="4">IF(Z7="",NA(),Z7)</f>
        <v>87.01</v>
      </c>
      <c r="AA6" s="35">
        <f t="shared" si="4"/>
        <v>88.02</v>
      </c>
      <c r="AB6" s="35">
        <f t="shared" si="4"/>
        <v>89.33</v>
      </c>
      <c r="AC6" s="35">
        <f t="shared" si="4"/>
        <v>87.24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43.08</v>
      </c>
      <c r="BG6" s="35">
        <f t="shared" ref="BG6:BO6" si="7">IF(BG7="",NA(),BG7)</f>
        <v>94.41</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60.09</v>
      </c>
      <c r="BR6" s="35">
        <f t="shared" ref="BR6:BZ6" si="8">IF(BR7="",NA(),BR7)</f>
        <v>65.53</v>
      </c>
      <c r="BS6" s="35">
        <f t="shared" si="8"/>
        <v>64.069999999999993</v>
      </c>
      <c r="BT6" s="35">
        <f t="shared" si="8"/>
        <v>63.35</v>
      </c>
      <c r="BU6" s="35">
        <f t="shared" si="8"/>
        <v>56.98</v>
      </c>
      <c r="BV6" s="35">
        <f t="shared" si="8"/>
        <v>52.19</v>
      </c>
      <c r="BW6" s="35">
        <f t="shared" si="8"/>
        <v>55.32</v>
      </c>
      <c r="BX6" s="35">
        <f t="shared" si="8"/>
        <v>59.8</v>
      </c>
      <c r="BY6" s="35">
        <f t="shared" si="8"/>
        <v>57.77</v>
      </c>
      <c r="BZ6" s="35">
        <f t="shared" si="8"/>
        <v>57.31</v>
      </c>
      <c r="CA6" s="34" t="str">
        <f>IF(CA7="","",IF(CA7="-","【-】","【"&amp;SUBSTITUTE(TEXT(CA7,"#,##0.00"),"-","△")&amp;"】"))</f>
        <v>【59.59】</v>
      </c>
      <c r="CB6" s="35">
        <f>IF(CB7="",NA(),CB7)</f>
        <v>237.76</v>
      </c>
      <c r="CC6" s="35">
        <f t="shared" ref="CC6:CK6" si="9">IF(CC7="",NA(),CC7)</f>
        <v>219.83</v>
      </c>
      <c r="CD6" s="35">
        <f t="shared" si="9"/>
        <v>222.32</v>
      </c>
      <c r="CE6" s="35">
        <f t="shared" si="9"/>
        <v>225.32</v>
      </c>
      <c r="CF6" s="35">
        <f t="shared" si="9"/>
        <v>231.47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61.15</v>
      </c>
      <c r="CN6" s="35">
        <f t="shared" ref="CN6:CV6" si="10">IF(CN7="",NA(),CN7)</f>
        <v>58.11</v>
      </c>
      <c r="CO6" s="35">
        <f t="shared" si="10"/>
        <v>56.08</v>
      </c>
      <c r="CP6" s="35">
        <f t="shared" si="10"/>
        <v>54.6</v>
      </c>
      <c r="CQ6" s="35">
        <f t="shared" si="10"/>
        <v>52.65</v>
      </c>
      <c r="CR6" s="35">
        <f t="shared" si="10"/>
        <v>52.31</v>
      </c>
      <c r="CS6" s="35">
        <f t="shared" si="10"/>
        <v>60.65</v>
      </c>
      <c r="CT6" s="35">
        <f t="shared" si="10"/>
        <v>51.75</v>
      </c>
      <c r="CU6" s="35">
        <f t="shared" si="10"/>
        <v>50.68</v>
      </c>
      <c r="CV6" s="35">
        <f t="shared" si="10"/>
        <v>50.14</v>
      </c>
      <c r="CW6" s="34" t="str">
        <f>IF(CW7="","",IF(CW7="-","【-】","【"&amp;SUBSTITUTE(TEXT(CW7,"#,##0.00"),"-","△")&amp;"】"))</f>
        <v>【51.30】</v>
      </c>
      <c r="CX6" s="35">
        <f>IF(CX7="",NA(),CX7)</f>
        <v>89.05</v>
      </c>
      <c r="CY6" s="35">
        <f t="shared" ref="CY6:DG6" si="11">IF(CY7="",NA(),CY7)</f>
        <v>87.82</v>
      </c>
      <c r="CZ6" s="35">
        <f t="shared" si="11"/>
        <v>87.75</v>
      </c>
      <c r="DA6" s="35">
        <f t="shared" si="11"/>
        <v>86.91</v>
      </c>
      <c r="DB6" s="35">
        <f t="shared" si="11"/>
        <v>87.13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372021</v>
      </c>
      <c r="D7" s="37">
        <v>47</v>
      </c>
      <c r="E7" s="37">
        <v>17</v>
      </c>
      <c r="F7" s="37">
        <v>5</v>
      </c>
      <c r="G7" s="37">
        <v>0</v>
      </c>
      <c r="H7" s="37" t="s">
        <v>100</v>
      </c>
      <c r="I7" s="37" t="s">
        <v>101</v>
      </c>
      <c r="J7" s="37" t="s">
        <v>102</v>
      </c>
      <c r="K7" s="37" t="s">
        <v>103</v>
      </c>
      <c r="L7" s="37" t="s">
        <v>104</v>
      </c>
      <c r="M7" s="37" t="s">
        <v>105</v>
      </c>
      <c r="N7" s="38" t="s">
        <v>106</v>
      </c>
      <c r="O7" s="38" t="s">
        <v>107</v>
      </c>
      <c r="P7" s="38">
        <v>2.54</v>
      </c>
      <c r="Q7" s="38">
        <v>100.09</v>
      </c>
      <c r="R7" s="38">
        <v>2409</v>
      </c>
      <c r="S7" s="38">
        <v>112899</v>
      </c>
      <c r="T7" s="38">
        <v>111.83</v>
      </c>
      <c r="U7" s="38">
        <v>1009.56</v>
      </c>
      <c r="V7" s="38">
        <v>2867</v>
      </c>
      <c r="W7" s="38">
        <v>1.23</v>
      </c>
      <c r="X7" s="38">
        <v>2330.89</v>
      </c>
      <c r="Y7" s="38">
        <v>86.24</v>
      </c>
      <c r="Z7" s="38">
        <v>87.01</v>
      </c>
      <c r="AA7" s="38">
        <v>88.02</v>
      </c>
      <c r="AB7" s="38">
        <v>89.33</v>
      </c>
      <c r="AC7" s="38">
        <v>87.24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43.08</v>
      </c>
      <c r="BG7" s="38">
        <v>94.41</v>
      </c>
      <c r="BH7" s="38">
        <v>0</v>
      </c>
      <c r="BI7" s="38">
        <v>0</v>
      </c>
      <c r="BJ7" s="38">
        <v>0</v>
      </c>
      <c r="BK7" s="38">
        <v>1081.8</v>
      </c>
      <c r="BL7" s="38">
        <v>974.93</v>
      </c>
      <c r="BM7" s="38">
        <v>855.8</v>
      </c>
      <c r="BN7" s="38">
        <v>789.46</v>
      </c>
      <c r="BO7" s="38">
        <v>826.83</v>
      </c>
      <c r="BP7" s="38">
        <v>765.47</v>
      </c>
      <c r="BQ7" s="38">
        <v>60.09</v>
      </c>
      <c r="BR7" s="38">
        <v>65.53</v>
      </c>
      <c r="BS7" s="38">
        <v>64.069999999999993</v>
      </c>
      <c r="BT7" s="38">
        <v>63.35</v>
      </c>
      <c r="BU7" s="38">
        <v>56.98</v>
      </c>
      <c r="BV7" s="38">
        <v>52.19</v>
      </c>
      <c r="BW7" s="38">
        <v>55.32</v>
      </c>
      <c r="BX7" s="38">
        <v>59.8</v>
      </c>
      <c r="BY7" s="38">
        <v>57.77</v>
      </c>
      <c r="BZ7" s="38">
        <v>57.31</v>
      </c>
      <c r="CA7" s="38">
        <v>59.59</v>
      </c>
      <c r="CB7" s="38">
        <v>237.76</v>
      </c>
      <c r="CC7" s="38">
        <v>219.83</v>
      </c>
      <c r="CD7" s="38">
        <v>222.32</v>
      </c>
      <c r="CE7" s="38">
        <v>225.32</v>
      </c>
      <c r="CF7" s="38">
        <v>231.47</v>
      </c>
      <c r="CG7" s="38">
        <v>296.14</v>
      </c>
      <c r="CH7" s="38">
        <v>283.17</v>
      </c>
      <c r="CI7" s="38">
        <v>263.76</v>
      </c>
      <c r="CJ7" s="38">
        <v>274.35000000000002</v>
      </c>
      <c r="CK7" s="38">
        <v>273.52</v>
      </c>
      <c r="CL7" s="38">
        <v>257.86</v>
      </c>
      <c r="CM7" s="38">
        <v>61.15</v>
      </c>
      <c r="CN7" s="38">
        <v>58.11</v>
      </c>
      <c r="CO7" s="38">
        <v>56.08</v>
      </c>
      <c r="CP7" s="38">
        <v>54.6</v>
      </c>
      <c r="CQ7" s="38">
        <v>52.65</v>
      </c>
      <c r="CR7" s="38">
        <v>52.31</v>
      </c>
      <c r="CS7" s="38">
        <v>60.65</v>
      </c>
      <c r="CT7" s="38">
        <v>51.75</v>
      </c>
      <c r="CU7" s="38">
        <v>50.68</v>
      </c>
      <c r="CV7" s="38">
        <v>50.14</v>
      </c>
      <c r="CW7" s="38">
        <v>51.3</v>
      </c>
      <c r="CX7" s="38">
        <v>89.05</v>
      </c>
      <c r="CY7" s="38">
        <v>87.82</v>
      </c>
      <c r="CZ7" s="38">
        <v>87.75</v>
      </c>
      <c r="DA7" s="38">
        <v>86.91</v>
      </c>
      <c r="DB7" s="38">
        <v>87.13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丸亀市</cp:lastModifiedBy>
  <cp:lastPrinted>2021-01-22T05:42:26Z</cp:lastPrinted>
  <dcterms:created xsi:type="dcterms:W3CDTF">2020-12-04T03:07:47Z</dcterms:created>
  <dcterms:modified xsi:type="dcterms:W3CDTF">2021-01-22T05:43:04Z</dcterms:modified>
  <cp:category/>
</cp:coreProperties>
</file>