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課\▲下水道課(H28.4～）\△業務担当\経営戦略\経営比較分析表\R3\02【依頼】分析表ダウンロード\02丸亀市\"/>
    </mc:Choice>
  </mc:AlternateContent>
  <workbookProtection workbookAlgorithmName="SHA-512" workbookHashValue="LLaEcD0V5zsGPxTnosu3AuIJkdvS5E3AzuHixzafW8O4+CypmywyHc++FciNXZVHSH9H94w2s2iNju7LryiomA==" workbookSaltValue="dyYEYPT1WvsZHHvxVEfEK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AD10" i="4"/>
  <c r="I10" i="4"/>
  <c r="B10" i="4"/>
  <c r="AL8" i="4"/>
  <c r="P8" i="4"/>
  <c r="I8" i="4"/>
</calcChain>
</file>

<file path=xl/sharedStrings.xml><?xml version="1.0" encoding="utf-8"?>
<sst xmlns="http://schemas.openxmlformats.org/spreadsheetml/2006/main" count="319" uniqueCount="119">
  <si>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</si>
  <si>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</si>
  <si>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</si>
  <si>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</si>
  <si>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</si>
  <si>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</si>
  <si>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</si>
  <si>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</si>
  <si>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</si>
  <si>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</si>
  <si>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</si>
  <si>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</si>
  <si>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</si>
  <si>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</si>
  <si>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</si>
  <si>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</si>
  <si>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</si>
  <si>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</si>
  <si>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</si>
  <si>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</si>
  <si>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</si>
  <si>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</si>
  <si>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</si>
  <si>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</si>
  <si>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</si>
  <si>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</si>
  <si>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</si>
  <si>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</si>
  <si>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</si>
  <si>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</si>
  <si>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</si>
  <si>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</si>
  <si>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</si>
  <si>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</si>
  <si>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</si>
  <si>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</si>
  <si>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</si>
  <si>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</si>
  <si>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</si>
  <si>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</si>
  <si>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</si>
  <si>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</si>
  <si>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</si>
  <si>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</si>
  <si>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</si>
  <si>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</si>
  <si>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</si>
  <si>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</si>
  <si>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</si>
  <si>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</si>
  <si>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</si>
  <si>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</si>
  <si>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</si>
  <si>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</si>
  <si>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</si>
  <si>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</si>
  <si>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</si>
  <si>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</si>
  <si>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</si>
  <si>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</si>
  <si>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</si>
  <si>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</si>
  <si>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</si>
  <si>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</si>
  <si>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</si>
  <si>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</si>
  <si>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</si>
  <si>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</si>
  <si>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</si>
  <si>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</si>
  <si>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</si>
  <si>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</si>
  <si>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</si>
  <si>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</si>
  <si>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</si>
  <si>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</si>
  <si>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</si>
  <si>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</si>
  <si>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</si>
  <si>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</si>
  <si>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</si>
  <si>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</si>
  <si>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</si>
  <si>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</si>
  <si>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</si>
  <si>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</si>
  <si>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</si>
  <si>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</si>
  <si>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</si>
  <si>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</si>
  <si>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</si>
  <si>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</si>
  <si>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</si>
  <si>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</si>
  <si>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</si>
  <si>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</si>
  <si>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丸亀市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</si>
  <si>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</si>
  <si>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</si>
  <si>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</si>
  <si>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</si>
  <si>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</si>
  <si>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</si>
  <si>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</si>
  <si>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</si>
  <si>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</si>
  <si>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</si>
  <si>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</si>
  <si>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</si>
  <si>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</si>
  <si>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</si>
  <si>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</si>
  <si>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</si>
  <si>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</si>
  <si>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</si>
  <si>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</si>
  <si>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経常収支比率は100％を上回ってはいるものの、経費回収率が100％をわずかに下回っていることから、汚水処理費を使用料収入だけでは賄えず、一般会計からの繰入金に頼っている状況である。また、汚水処理原価についても類似団体平均値を下回っていることから、比較的効率的に汚水処理を実施できてはいるが、経費回収のために適正な水準への使用料の見直しが、今後の検討課題になる。
　企業債残高対事業規模比率については、類似団体平均よりも低く抑えられているが、依然として使用料収入に対して高い水準となっている。今後、新浄化センターの建設に伴う企業債の発行により、この比率は更に高くなるものと見込まれる。
　施設利用率は約55％であり類似団体平均値から大きく下回っている。処理区域内人口に対して過大となっている浄化センターの処理能力については、異常降雨時に合流区域から流入する初期降雨を受け入れる一時貯留地としても利用している。現在建設中の新浄化センターについては、処理区域内人口の実情に合わせて現浄化センターよりもダウンサイジングし、処理能力の適正化を図っている。
　水洗化率は、３ヵ年（令和元年度～令和３年度）の水洗化促進活動計画の推進により、類似団体平均値を上回ることができているが、今後も継続的に下水道への接続をお願いし、使用料収入の増収に向け努めていく。</t>
    <phoneticPr fontId="4"/>
  </si>
  <si>
    <t>　有形固定資産減価償却率が類似団体平均よりも大きく下回る要因については、令和２年度より地方公営企業法の一部適用となる際に、各固定資産の取得価格を、その時点での残存価格で計上したことによるものである。実際は、法定耐用年数を越えた施設が存在し、また類似団体平均を上回っている管渠老朽化率の改善のために、管渠更新等の必要性は高い。そのようなことから、令和２年度にストックマネジメント計画を策定しており、今後は計画的に改築・更新に努め、老朽化率の低下を図る。ポンプ場についても、計画に基づき改築・更新に努めていく。浄化センターについては、平成２５年度策定の長寿命化計画に基づき、新浄化センターの建設を進めているところである。</t>
    <phoneticPr fontId="4"/>
  </si>
  <si>
    <t xml:space="preserve">　本市の下水道事業においては、令和２年度から地方公営企業会計を導入し、経営状況の可視化を図っている。経営状況は、経常収支比率が100％を上回ってはいるものの、一般会計からの繰り入れによる部分は大きく、一方で人口減少により大幅な使用料収入の増加が見込めないが、新浄化センターの建設に伴い、今後企業債が増加することが見込まれている。そのことを踏まえ、令和３年度には、今後の経営の安定化を図りつつ、持続的なサービス提供を実現するために適正な使用料への見直し作業に着手した。
　老朽管渠等の改築・更新については、令和２年度に策定したストックマネジメント計画に基づき、計画的に進めている。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</si>
</sst>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876-40DB-97EB-561CD5291A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F876-40DB-97EB-561CD5291A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55.36</c:v>
                </c:pt>
              </c:numCache>
            </c:numRef>
          </c:val>
          <c:extLst>
            <c:ext xmlns:c16="http://schemas.microsoft.com/office/drawing/2014/chart" uri="{C3380CC4-5D6E-409C-BE32-E72D297353CC}">
              <c16:uniqueId val="{00000000-C310-4EFA-825A-CE672AAE271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C310-4EFA-825A-CE672AAE271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97.13</c:v>
                </c:pt>
              </c:numCache>
            </c:numRef>
          </c:val>
          <c:extLst>
            <c:ext xmlns:c16="http://schemas.microsoft.com/office/drawing/2014/chart" uri="{C3380CC4-5D6E-409C-BE32-E72D297353CC}">
              <c16:uniqueId val="{00000000-E44F-464B-9958-A0E7370AA6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E44F-464B-9958-A0E7370AA6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101.09</c:v>
                </c:pt>
              </c:numCache>
            </c:numRef>
          </c:val>
          <c:extLst>
            <c:ext xmlns:c16="http://schemas.microsoft.com/office/drawing/2014/chart" uri="{C3380CC4-5D6E-409C-BE32-E72D297353CC}">
              <c16:uniqueId val="{00000000-41DE-4CAA-9921-4326BD92CA2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41DE-4CAA-9921-4326BD92CA2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6.24</c:v>
                </c:pt>
              </c:numCache>
            </c:numRef>
          </c:val>
          <c:extLst>
            <c:ext xmlns:c16="http://schemas.microsoft.com/office/drawing/2014/chart" uri="{C3380CC4-5D6E-409C-BE32-E72D297353CC}">
              <c16:uniqueId val="{00000000-D0AE-45BF-9D68-68B006B2BD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D0AE-45BF-9D68-68B006B2BD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2.2999999999999998</c:v>
                </c:pt>
              </c:numCache>
            </c:numRef>
          </c:val>
          <c:extLst>
            <c:ext xmlns:c16="http://schemas.microsoft.com/office/drawing/2014/chart" uri="{C3380CC4-5D6E-409C-BE32-E72D297353CC}">
              <c16:uniqueId val="{00000000-5332-49E3-9BBA-6A7765DC9CB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5332-49E3-9BBA-6A7765DC9CB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94C-4443-B28F-913E6E28D24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194C-4443-B28F-913E6E28D24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84.94</c:v>
                </c:pt>
              </c:numCache>
            </c:numRef>
          </c:val>
          <c:extLst>
            <c:ext xmlns:c16="http://schemas.microsoft.com/office/drawing/2014/chart" uri="{C3380CC4-5D6E-409C-BE32-E72D297353CC}">
              <c16:uniqueId val="{00000000-AE77-4322-BB21-E1BFE8FBAD3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AE77-4322-BB21-E1BFE8FBAD3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795.68</c:v>
                </c:pt>
              </c:numCache>
            </c:numRef>
          </c:val>
          <c:extLst>
            <c:ext xmlns:c16="http://schemas.microsoft.com/office/drawing/2014/chart" uri="{C3380CC4-5D6E-409C-BE32-E72D297353CC}">
              <c16:uniqueId val="{00000000-26D1-4BB3-969F-B5CE90B933D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26D1-4BB3-969F-B5CE90B933D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97.52</c:v>
                </c:pt>
              </c:numCache>
            </c:numRef>
          </c:val>
          <c:extLst>
            <c:ext xmlns:c16="http://schemas.microsoft.com/office/drawing/2014/chart" uri="{C3380CC4-5D6E-409C-BE32-E72D297353CC}">
              <c16:uniqueId val="{00000000-97BD-45C9-BAD0-985533DD365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97BD-45C9-BAD0-985533DD365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152.49</c:v>
                </c:pt>
              </c:numCache>
            </c:numRef>
          </c:val>
          <c:extLst>
            <c:ext xmlns:c16="http://schemas.microsoft.com/office/drawing/2014/chart" uri="{C3380CC4-5D6E-409C-BE32-E72D297353CC}">
              <c16:uniqueId val="{00000000-AA22-4239-857E-FAC1CEC1A1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AA22-4239-857E-FAC1CEC1A1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香川県　丸亀市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112622</v>
      </c>
      <c r="AM8" s="51"/>
      <c r="AN8" s="51"/>
      <c r="AO8" s="51"/>
      <c r="AP8" s="51"/>
      <c r="AQ8" s="51"/>
      <c r="AR8" s="51"/>
      <c r="AS8" s="51"/>
      <c r="AT8" s="46">
        <f>データ!T6</f>
        <v>111.83</v>
      </c>
      <c r="AU8" s="46"/>
      <c r="AV8" s="46"/>
      <c r="AW8" s="46"/>
      <c r="AX8" s="46"/>
      <c r="AY8" s="46"/>
      <c r="AZ8" s="46"/>
      <c r="BA8" s="46"/>
      <c r="BB8" s="46">
        <f>データ!U6</f>
        <v>1007.08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55.77</v>
      </c>
      <c r="J10" s="46"/>
      <c r="K10" s="46"/>
      <c r="L10" s="46"/>
      <c r="M10" s="46"/>
      <c r="N10" s="46"/>
      <c r="O10" s="46"/>
      <c r="P10" s="46">
        <f>データ!P6</f>
        <v>40.57</v>
      </c>
      <c r="Q10" s="46"/>
      <c r="R10" s="46"/>
      <c r="S10" s="46"/>
      <c r="T10" s="46"/>
      <c r="U10" s="46"/>
      <c r="V10" s="46"/>
      <c r="W10" s="46">
        <f>データ!Q6</f>
        <v>74.02</v>
      </c>
      <c r="X10" s="46"/>
      <c r="Y10" s="46"/>
      <c r="Z10" s="46"/>
      <c r="AA10" s="46"/>
      <c r="AB10" s="46"/>
      <c r="AC10" s="46"/>
      <c r="AD10" s="51">
        <f>データ!R6</f>
        <v>2409</v>
      </c>
      <c r="AE10" s="51"/>
      <c r="AF10" s="51"/>
      <c r="AG10" s="51"/>
      <c r="AH10" s="51"/>
      <c r="AI10" s="51"/>
      <c r="AJ10" s="51"/>
      <c r="AK10" s="2"/>
      <c r="AL10" s="51">
        <f>データ!V6</f>
        <v>45609</v>
      </c>
      <c r="AM10" s="51"/>
      <c r="AN10" s="51"/>
      <c r="AO10" s="51"/>
      <c r="AP10" s="51"/>
      <c r="AQ10" s="51"/>
      <c r="AR10" s="51"/>
      <c r="AS10" s="51"/>
      <c r="AT10" s="46">
        <f>データ!W6</f>
        <v>15.92</v>
      </c>
      <c r="AU10" s="46"/>
      <c r="AV10" s="46"/>
      <c r="AW10" s="46"/>
      <c r="AX10" s="46"/>
      <c r="AY10" s="46"/>
      <c r="AZ10" s="46"/>
      <c r="BA10" s="46"/>
      <c r="BB10" s="46">
        <f>データ!X6</f>
        <v>2864.89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lbE7p86D5D08y0fp+Pmh4xrHlv0yQqD5X+ciyJ5GWs53VnYv37zWLyNAYIzKbzArVqwGAXVz2eYMjbNB+tXnHg==" saltValue="Sld/DhJGZSyw60pLxCnbH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372021</v>
      </c>
      <c r="D6" s="33">
        <f t="shared" si="3"/>
        <v>46</v>
      </c>
      <c r="E6" s="33">
        <f t="shared" si="3"/>
        <v>17</v>
      </c>
      <c r="F6" s="33">
        <f t="shared" si="3"/>
        <v>1</v>
      </c>
      <c r="G6" s="33">
        <f t="shared" si="3"/>
        <v>0</v>
      </c>
      <c r="H6" s="33" t="str">
        <f t="shared" si="3"/>
        <v>香川県　丸亀市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55.77</v>
      </c>
      <c r="P6" s="34">
        <f t="shared" si="3"/>
        <v>40.57</v>
      </c>
      <c r="Q6" s="34">
        <f t="shared" si="3"/>
        <v>74.02</v>
      </c>
      <c r="R6" s="34">
        <f t="shared" si="3"/>
        <v>2409</v>
      </c>
      <c r="S6" s="34">
        <f t="shared" si="3"/>
        <v>112622</v>
      </c>
      <c r="T6" s="34">
        <f t="shared" si="3"/>
        <v>111.83</v>
      </c>
      <c r="U6" s="34">
        <f t="shared" si="3"/>
        <v>1007.08</v>
      </c>
      <c r="V6" s="34">
        <f t="shared" si="3"/>
        <v>45609</v>
      </c>
      <c r="W6" s="34">
        <f t="shared" si="3"/>
        <v>15.92</v>
      </c>
      <c r="X6" s="34">
        <f t="shared" si="3"/>
        <v>2864.89</v>
      </c>
      <c r="Y6" s="35" t="str">
        <f>IF(Y7="",NA(),Y7)</f>
        <v>-</v>
      </c>
      <c r="Z6" s="35" t="str">
        <f t="shared" ref="Z6:AH6" si="4">IF(Z7="",NA(),Z7)</f>
        <v>-</v>
      </c>
      <c r="AA6" s="35" t="str">
        <f t="shared" si="4"/>
        <v>-</v>
      </c>
      <c r="AB6" s="35" t="str">
        <f t="shared" si="4"/>
        <v>-</v>
      </c>
      <c r="AC6" s="35">
        <f t="shared" si="4"/>
        <v>101.09</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84.94</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795.68</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97.52</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152.49</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f t="shared" si="10"/>
        <v>55.36</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97.13</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6.24</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5">
        <f t="shared" si="13"/>
        <v>2.2999999999999998</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372021</v>
      </c>
      <c r="D7" s="37">
        <v>46</v>
      </c>
      <c r="E7" s="37">
        <v>17</v>
      </c>
      <c r="F7" s="37">
        <v>1</v>
      </c>
      <c r="G7" s="37">
        <v>0</v>
      </c>
      <c r="H7" s="37" t="s">
        <v>96</v>
      </c>
      <c r="I7" s="37" t="s">
        <v>97</v>
      </c>
      <c r="J7" s="37" t="s">
        <v>98</v>
      </c>
      <c r="K7" s="37" t="s">
        <v>99</v>
      </c>
      <c r="L7" s="37" t="s">
        <v>100</v>
      </c>
      <c r="M7" s="37" t="s">
        <v>101</v>
      </c>
      <c r="N7" s="38" t="s">
        <v>102</v>
      </c>
      <c r="O7" s="38">
        <v>55.77</v>
      </c>
      <c r="P7" s="38">
        <v>40.57</v>
      </c>
      <c r="Q7" s="38">
        <v>74.02</v>
      </c>
      <c r="R7" s="38">
        <v>2409</v>
      </c>
      <c r="S7" s="38">
        <v>112622</v>
      </c>
      <c r="T7" s="38">
        <v>111.83</v>
      </c>
      <c r="U7" s="38">
        <v>1007.08</v>
      </c>
      <c r="V7" s="38">
        <v>45609</v>
      </c>
      <c r="W7" s="38">
        <v>15.92</v>
      </c>
      <c r="X7" s="38">
        <v>2864.89</v>
      </c>
      <c r="Y7" s="38" t="s">
        <v>102</v>
      </c>
      <c r="Z7" s="38" t="s">
        <v>102</v>
      </c>
      <c r="AA7" s="38" t="s">
        <v>102</v>
      </c>
      <c r="AB7" s="38" t="s">
        <v>102</v>
      </c>
      <c r="AC7" s="38">
        <v>101.09</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84.94</v>
      </c>
      <c r="AZ7" s="38" t="s">
        <v>102</v>
      </c>
      <c r="BA7" s="38" t="s">
        <v>102</v>
      </c>
      <c r="BB7" s="38" t="s">
        <v>102</v>
      </c>
      <c r="BC7" s="38" t="s">
        <v>102</v>
      </c>
      <c r="BD7" s="38">
        <v>67.930000000000007</v>
      </c>
      <c r="BE7" s="38">
        <v>67.52</v>
      </c>
      <c r="BF7" s="38" t="s">
        <v>102</v>
      </c>
      <c r="BG7" s="38" t="s">
        <v>102</v>
      </c>
      <c r="BH7" s="38" t="s">
        <v>102</v>
      </c>
      <c r="BI7" s="38" t="s">
        <v>102</v>
      </c>
      <c r="BJ7" s="38">
        <v>795.68</v>
      </c>
      <c r="BK7" s="38" t="s">
        <v>102</v>
      </c>
      <c r="BL7" s="38" t="s">
        <v>102</v>
      </c>
      <c r="BM7" s="38" t="s">
        <v>102</v>
      </c>
      <c r="BN7" s="38" t="s">
        <v>102</v>
      </c>
      <c r="BO7" s="38">
        <v>857.88</v>
      </c>
      <c r="BP7" s="38">
        <v>705.21</v>
      </c>
      <c r="BQ7" s="38" t="s">
        <v>102</v>
      </c>
      <c r="BR7" s="38" t="s">
        <v>102</v>
      </c>
      <c r="BS7" s="38" t="s">
        <v>102</v>
      </c>
      <c r="BT7" s="38" t="s">
        <v>102</v>
      </c>
      <c r="BU7" s="38">
        <v>97.52</v>
      </c>
      <c r="BV7" s="38" t="s">
        <v>102</v>
      </c>
      <c r="BW7" s="38" t="s">
        <v>102</v>
      </c>
      <c r="BX7" s="38" t="s">
        <v>102</v>
      </c>
      <c r="BY7" s="38" t="s">
        <v>102</v>
      </c>
      <c r="BZ7" s="38">
        <v>94.97</v>
      </c>
      <c r="CA7" s="38">
        <v>98.96</v>
      </c>
      <c r="CB7" s="38" t="s">
        <v>102</v>
      </c>
      <c r="CC7" s="38" t="s">
        <v>102</v>
      </c>
      <c r="CD7" s="38" t="s">
        <v>102</v>
      </c>
      <c r="CE7" s="38" t="s">
        <v>102</v>
      </c>
      <c r="CF7" s="38">
        <v>152.49</v>
      </c>
      <c r="CG7" s="38" t="s">
        <v>102</v>
      </c>
      <c r="CH7" s="38" t="s">
        <v>102</v>
      </c>
      <c r="CI7" s="38" t="s">
        <v>102</v>
      </c>
      <c r="CJ7" s="38" t="s">
        <v>102</v>
      </c>
      <c r="CK7" s="38">
        <v>159.49</v>
      </c>
      <c r="CL7" s="38">
        <v>134.52000000000001</v>
      </c>
      <c r="CM7" s="38" t="s">
        <v>102</v>
      </c>
      <c r="CN7" s="38" t="s">
        <v>102</v>
      </c>
      <c r="CO7" s="38" t="s">
        <v>102</v>
      </c>
      <c r="CP7" s="38" t="s">
        <v>102</v>
      </c>
      <c r="CQ7" s="38">
        <v>55.36</v>
      </c>
      <c r="CR7" s="38" t="s">
        <v>102</v>
      </c>
      <c r="CS7" s="38" t="s">
        <v>102</v>
      </c>
      <c r="CT7" s="38" t="s">
        <v>102</v>
      </c>
      <c r="CU7" s="38" t="s">
        <v>102</v>
      </c>
      <c r="CV7" s="38">
        <v>65.28</v>
      </c>
      <c r="CW7" s="38">
        <v>59.57</v>
      </c>
      <c r="CX7" s="38" t="s">
        <v>102</v>
      </c>
      <c r="CY7" s="38" t="s">
        <v>102</v>
      </c>
      <c r="CZ7" s="38" t="s">
        <v>102</v>
      </c>
      <c r="DA7" s="38" t="s">
        <v>102</v>
      </c>
      <c r="DB7" s="38">
        <v>97.13</v>
      </c>
      <c r="DC7" s="38" t="s">
        <v>102</v>
      </c>
      <c r="DD7" s="38" t="s">
        <v>102</v>
      </c>
      <c r="DE7" s="38" t="s">
        <v>102</v>
      </c>
      <c r="DF7" s="38" t="s">
        <v>102</v>
      </c>
      <c r="DG7" s="38">
        <v>92.72</v>
      </c>
      <c r="DH7" s="38">
        <v>95.57</v>
      </c>
      <c r="DI7" s="38" t="s">
        <v>102</v>
      </c>
      <c r="DJ7" s="38" t="s">
        <v>102</v>
      </c>
      <c r="DK7" s="38" t="s">
        <v>102</v>
      </c>
      <c r="DL7" s="38" t="s">
        <v>102</v>
      </c>
      <c r="DM7" s="38">
        <v>6.24</v>
      </c>
      <c r="DN7" s="38" t="s">
        <v>102</v>
      </c>
      <c r="DO7" s="38" t="s">
        <v>102</v>
      </c>
      <c r="DP7" s="38" t="s">
        <v>102</v>
      </c>
      <c r="DQ7" s="38" t="s">
        <v>102</v>
      </c>
      <c r="DR7" s="38">
        <v>23.79</v>
      </c>
      <c r="DS7" s="38">
        <v>36.520000000000003</v>
      </c>
      <c r="DT7" s="38" t="s">
        <v>102</v>
      </c>
      <c r="DU7" s="38" t="s">
        <v>102</v>
      </c>
      <c r="DV7" s="38" t="s">
        <v>102</v>
      </c>
      <c r="DW7" s="38" t="s">
        <v>102</v>
      </c>
      <c r="DX7" s="38">
        <v>2.2999999999999998</v>
      </c>
      <c r="DY7" s="38" t="s">
        <v>102</v>
      </c>
      <c r="DZ7" s="38" t="s">
        <v>102</v>
      </c>
      <c r="EA7" s="38" t="s">
        <v>102</v>
      </c>
      <c r="EB7" s="38" t="s">
        <v>102</v>
      </c>
      <c r="EC7" s="38">
        <v>1.22</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丸亀市</cp:lastModifiedBy>
  <cp:lastPrinted>2022-01-21T10:35:33Z</cp:lastPrinted>
  <dcterms:created xsi:type="dcterms:W3CDTF">2021-12-03T07:17:53Z</dcterms:created>
  <dcterms:modified xsi:type="dcterms:W3CDTF">2022-01-23T07:21:23Z</dcterms:modified>
  <cp:category/>
</cp:coreProperties>
</file>